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ia Islam\AppData\Local\Microsoft\Windows\INetCache\Content.Outlook\87Z4S85F\"/>
    </mc:Choice>
  </mc:AlternateContent>
  <bookViews>
    <workbookView xWindow="0" yWindow="0" windowWidth="19200" windowHeight="6930" tabRatio="848"/>
  </bookViews>
  <sheets>
    <sheet name="Summary Budget" sheetId="10" r:id="rId1"/>
    <sheet name="Personnel" sheetId="1" r:id="rId2"/>
    <sheet name="Supplies, Equiments" sheetId="2" r:id="rId3"/>
    <sheet name="Travel" sheetId="7" r:id="rId4"/>
    <sheet name="Other Direct cost" sheetId="8" r:id="rId5"/>
    <sheet name="Activities Cost" sheetId="9" r:id="rId6"/>
    <sheet name="G C &amp; &amp; Deliverables" sheetId="1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___________">#REF!</definedName>
    <definedName name="__1_0__123Grap" hidden="1">#REF!</definedName>
    <definedName name="_1_0__123Grap" hidden="1">#REF!</definedName>
    <definedName name="_a20000">#REF!</definedName>
    <definedName name="_xlnm._FilterDatabase" localSheetId="5" hidden="1">'Activities Cost'!$A$8:$BG$101</definedName>
    <definedName name="_xlnm._FilterDatabase" localSheetId="6" hidden="1">'[1]G C &amp;&amp; Deliverables with Pmt'!$A$2:$BV$2</definedName>
    <definedName name="_xlnm._FilterDatabase" localSheetId="4" hidden="1">'Other Direct cost'!$A$8:$BG$15</definedName>
    <definedName name="_xlnm._FilterDatabase" localSheetId="1" hidden="1">Personnel!$A$8:$BG$33</definedName>
    <definedName name="_xlnm._FilterDatabase" localSheetId="0" hidden="1">'Summary Budget'!$A$8:$BG$8</definedName>
    <definedName name="_xlnm._FilterDatabase" localSheetId="2" hidden="1">'Supplies, Equiments'!$A$8:$BG$16</definedName>
    <definedName name="_xlnm._FilterDatabase" localSheetId="3" hidden="1">Travel!$A$8:$BG$16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y1">'[2]Title Page'!$E$12</definedName>
    <definedName name="_Pay10">'[2]Title Page'!$N$12</definedName>
    <definedName name="_Pay2">'[2]Title Page'!$F$12</definedName>
    <definedName name="_Pay3">'[2]Title Page'!$G$12</definedName>
    <definedName name="_Pay4">'[2]Title Page'!$H$12</definedName>
    <definedName name="_Pay5">'[2]Title Page'!$I$12</definedName>
    <definedName name="_Pay6">'[2]Title Page'!$J$12</definedName>
    <definedName name="_Pay7">'[2]Title Page'!$K$12</definedName>
    <definedName name="_Pay8">'[2]Title Page'!$L$12</definedName>
    <definedName name="_Pay9">'[2]Title Page'!$M$12</definedName>
    <definedName name="_Sort" hidden="1">#REF!</definedName>
    <definedName name="_sort1" hidden="1">#REF!</definedName>
    <definedName name="a">'[3]Budget Line Item'!$G$16</definedName>
    <definedName name="A.1">#REF!</definedName>
    <definedName name="aaaaa">#REF!</definedName>
    <definedName name="abc">'[4]Expenditure Statement'!#REF!</definedName>
    <definedName name="accommodation">[5]Accommodation!$A:$B</definedName>
    <definedName name="Activities">#REF!</definedName>
    <definedName name="Adnan">#REF!</definedName>
    <definedName name="AEC_lookup">'[6]AEC lookup'!$A$2:$D$19</definedName>
    <definedName name="agid">#REF!</definedName>
    <definedName name="Agrani_Noakhali">#REF!</definedName>
    <definedName name="Agrani_Patuakhali">#REF!</definedName>
    <definedName name="airfare">'[5]AirFare (Update Manually)'!$E:$H</definedName>
    <definedName name="AutoStaffList">'[7]Staff List'!$A$27:$E$391</definedName>
    <definedName name="Bank_List">#REF!</definedName>
    <definedName name="Bgt_Ana">#REF!</definedName>
    <definedName name="bonus_paid">#REF!</definedName>
    <definedName name="Bonus_Prov">#REF!</definedName>
    <definedName name="budget">'[8]Detail Budget'!#REF!</definedName>
    <definedName name="cccc" hidden="1">"D2ENG3GWUB7OXKOD94IUOSSR6"</definedName>
    <definedName name="Co_funder1">'[2]Title Page'!$E$27</definedName>
    <definedName name="Co_funder2">'[2]Title Page'!$E$28</definedName>
    <definedName name="cofunding_by_category">#REF!</definedName>
    <definedName name="costc_count">'[9]Costc list'!$B$31</definedName>
    <definedName name="Country1">'[2]Title Page'!$E$20</definedName>
    <definedName name="Country2">'[2]Title Page'!$E$21</definedName>
    <definedName name="Country3">'[2]Title Page'!$E$22</definedName>
    <definedName name="Country4">'[2]Title Page'!$E$23</definedName>
    <definedName name="Country5">'[2]Title Page'!$E$24</definedName>
    <definedName name="Country6">'[2]Title Page'!$E$25</definedName>
    <definedName name="ctype1">#REF!</definedName>
    <definedName name="curr">'[5]ExchangeRate (Auto Load)'!$B$11:$B$35</definedName>
    <definedName name="curryear">'[7]Staff List'!#REF!</definedName>
    <definedName name="dest">'[5]Per diem (Auto Load)'!$B$16:$B$1017</definedName>
    <definedName name="DonCurr">'[10]Costing - Act 1'!$F$9</definedName>
    <definedName name="Donor_Analyses">#REF!</definedName>
    <definedName name="end_date">#REF!</definedName>
    <definedName name="end_period_1">#REF!</definedName>
    <definedName name="end_period_2">#REF!</definedName>
    <definedName name="end_period_3">#REF!</definedName>
    <definedName name="end_period_4">#REF!</definedName>
    <definedName name="end_period_5">#REF!</definedName>
    <definedName name="exch">'[5]ExchangeRate (Auto Load)'!$B$11:$C$35</definedName>
    <definedName name="facrate1">'[10]Costing - Act 1'!$Y$342</definedName>
    <definedName name="facuser1">#REF!</definedName>
    <definedName name="facuser2">#REF!</definedName>
    <definedName name="facuser3">#REF!</definedName>
    <definedName name="fgh" hidden="1">#REF!</definedName>
    <definedName name="Forthqtr">#REF!</definedName>
    <definedName name="FType">'[5]Costing - 2017'!$F$10</definedName>
    <definedName name="Gratuity_Deduct">#REF!</definedName>
    <definedName name="IDC_primary">#REF!</definedName>
    <definedName name="IDC_sub">#REF!</definedName>
    <definedName name="IDE_nominal">#REF!</definedName>
    <definedName name="IFIC_Barisal">#REF!</definedName>
    <definedName name="IFIC_Rangpur">#REF!</definedName>
    <definedName name="Inflation">'[5]Inflation (Update Manually)'!$B:$C</definedName>
    <definedName name="Inflation_factor_year_1">'[8]Detail Budget'!#REF!</definedName>
    <definedName name="Inflation_factor_year_2">'[8]Detail Budget'!#REF!</definedName>
    <definedName name="Inflation_factor_year_3">'[8]Detail Budget'!#REF!</definedName>
    <definedName name="Inflation_factor_year_4">'[8]Detail Budget'!#REF!</definedName>
    <definedName name="Inflation_factor_year_5">'[8]Detail Budget'!#REF!</definedName>
    <definedName name="Inflation_Loc">'[5]Inflation (Update Manually)'!$B$1:$B$28</definedName>
    <definedName name="Ins_Deduct">#REF!</definedName>
    <definedName name="Institution1">'[2]Title Page'!$E$15</definedName>
    <definedName name="Institution2">'[2]Title Page'!$E$16</definedName>
    <definedName name="Institution3">'[2]Title Page'!$E$17</definedName>
    <definedName name="Institution4">'[2]Title Page'!$E$18</definedName>
    <definedName name="Istqtr">#REF!</definedName>
    <definedName name="Location">#REF!</definedName>
    <definedName name="misinflation2">'[10]Costing - Act 2'!#REF!</definedName>
    <definedName name="misinflation3">'[10]Costing - Act 3'!#REF!</definedName>
    <definedName name="misrate1">'[10]Costing - Act 1'!$Y$346</definedName>
    <definedName name="misrate2">'[10]Costing - Act 2'!#REF!</definedName>
    <definedName name="misrate3">'[10]Costing - Act 3'!#REF!</definedName>
    <definedName name="misuser1">#REF!</definedName>
    <definedName name="misuser2">#REF!</definedName>
    <definedName name="misuser3">#REF!</definedName>
    <definedName name="multiple_funders">#REF!</definedName>
    <definedName name="National_factor_year1">'[8]Detail Budget'!#REF!</definedName>
    <definedName name="National_factor_year2">'[8]Detail Budget'!#REF!</definedName>
    <definedName name="National_factor_year3">'[8]Detail Budget'!#REF!</definedName>
    <definedName name="National_factor_year4">'[8]Detail Budget'!#REF!</definedName>
    <definedName name="National_factor_year5">'[8]Detail Budget'!#REF!</definedName>
    <definedName name="NBL_Bhola">#REF!</definedName>
    <definedName name="New">#REF!</definedName>
    <definedName name="OrgName">'[2]Title Page'!$E$8</definedName>
    <definedName name="p">#REF!</definedName>
    <definedName name="perdiem">'[5]Per diem (Auto Load)'!$B:$D</definedName>
    <definedName name="PERSONNEL">[11]SAPBW_DOWNLOAD!$B$2899:$C$2899</definedName>
    <definedName name="PF_Deduction">#REF!</definedName>
    <definedName name="PF_Loan_Deduct">#REF!</definedName>
    <definedName name="pmrate">#REF!</definedName>
    <definedName name="postarea">#REF!</definedName>
    <definedName name="postarea1">#REF!</definedName>
    <definedName name="_xlnm.Print_Area" localSheetId="5">'Activities Cost'!$A$1:$P$112</definedName>
    <definedName name="_xlnm.Print_Area" localSheetId="6">'G C &amp; &amp; Deliverables'!$A$1:$U$32</definedName>
    <definedName name="_xlnm.Print_Area" localSheetId="4">'Other Direct cost'!$A$1:$P$26</definedName>
    <definedName name="_xlnm.Print_Area" localSheetId="1">Personnel!$A$1:$P$44</definedName>
    <definedName name="_xlnm.Print_Area" localSheetId="0">'Summary Budget'!$A$1:$P$25</definedName>
    <definedName name="_xlnm.Print_Area" localSheetId="2">'Supplies, Equiments'!$A$7:$P$27</definedName>
    <definedName name="_xlnm.Print_Area" localSheetId="3">Travel!$A$1:$P$27</definedName>
    <definedName name="_xlnm.Print_Titles" localSheetId="5">'Activities Cost'!#REF!</definedName>
    <definedName name="_xlnm.Print_Titles" localSheetId="4">'Other Direct cost'!$19:$19</definedName>
    <definedName name="_xlnm.Print_Titles" localSheetId="1">Personnel!$7:$8</definedName>
    <definedName name="_xlnm.Print_Titles" localSheetId="0">'Summary Budget'!$7:$8</definedName>
    <definedName name="_xlnm.Print_Titles" localSheetId="2">'Supplies, Equiments'!$7:$7</definedName>
    <definedName name="_xlnm.Print_Titles" localSheetId="3">Travel!$7:$20</definedName>
    <definedName name="Project_Analysis">#REF!</definedName>
    <definedName name="ProjectNo">'[2]Title Page'!$E$5</definedName>
    <definedName name="qqqqq" hidden="1">#REF!</definedName>
    <definedName name="rate">#REF!</definedName>
    <definedName name="ResNo">#REF!</definedName>
    <definedName name="RESNO_by_name">#REF!</definedName>
    <definedName name="resno_lookup_name">#REF!</definedName>
    <definedName name="Resno_lookup6">#REF!</definedName>
    <definedName name="SAPBEXdnldView" hidden="1">"7VF00YW9I0NPFEH85LC289AZG"</definedName>
    <definedName name="SAPBEXrevision" hidden="1">1</definedName>
    <definedName name="SAPBEXsysID" hidden="1">"BWP"</definedName>
    <definedName name="SAPBEXwbID" hidden="1">"5OW7KQU7LGLNKRC0Z52VPR6QP"</definedName>
    <definedName name="SCB_CD_Gulshan">#REF!</definedName>
    <definedName name="SCB_STD_Gulshan">#REF!</definedName>
    <definedName name="sdcpctg2">'[10]Costing - Act 2'!#REF!</definedName>
    <definedName name="sdcpctg3">'[10]Costing - Act 3'!#REF!</definedName>
    <definedName name="Secqtr">#REF!</definedName>
    <definedName name="ServChrg">#REF!</definedName>
    <definedName name="sr_year">'[7]Staff List'!#REF!</definedName>
    <definedName name="ssss">#REF!</definedName>
    <definedName name="StaffList">#REF!</definedName>
    <definedName name="StaffList2018">#REF!</definedName>
    <definedName name="StaffListName">#REF!</definedName>
    <definedName name="Staffname">#REF!</definedName>
    <definedName name="StaffNames">'[12]Std Rate'!$C$3:$C$348</definedName>
    <definedName name="start_date">#REF!</definedName>
    <definedName name="start_period_2">#REF!</definedName>
    <definedName name="start_period_3">#REF!</definedName>
    <definedName name="start_period_4">#REF!</definedName>
    <definedName name="start_period_5">#REF!</definedName>
    <definedName name="start_period_6">#REF!</definedName>
    <definedName name="StdRate">#REF!</definedName>
    <definedName name="table1303">'[13]BW Rpt - 1304 Bilateral'!$U$3:$V$67</definedName>
    <definedName name="Tax_Deduct">#REF!</definedName>
    <definedName name="Thirdqtr">#REF!</definedName>
    <definedName name="Total_budget">#REF!</definedName>
    <definedName name="ttype">'[10]Drop Down List'!$H$453:$H$457</definedName>
    <definedName name="xwefegrgr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M9" i="1" s="1"/>
  <c r="J9" i="1"/>
  <c r="I10" i="1"/>
  <c r="M10" i="1" s="1"/>
  <c r="J10" i="1"/>
  <c r="I11" i="1"/>
  <c r="M11" i="1" s="1"/>
  <c r="J11" i="1"/>
  <c r="N11" i="1" s="1"/>
  <c r="I12" i="1"/>
  <c r="K12" i="1" s="1"/>
  <c r="J12" i="1"/>
  <c r="L12" i="1" s="1"/>
  <c r="I13" i="1"/>
  <c r="J13" i="1"/>
  <c r="N13" i="1" s="1"/>
  <c r="I14" i="1"/>
  <c r="J14" i="1"/>
  <c r="I15" i="1"/>
  <c r="M15" i="1" s="1"/>
  <c r="J15" i="1"/>
  <c r="N15" i="1" s="1"/>
  <c r="I16" i="1"/>
  <c r="J16" i="1"/>
  <c r="L16" i="1" s="1"/>
  <c r="I17" i="1"/>
  <c r="J17" i="1"/>
  <c r="N17" i="1" s="1"/>
  <c r="I18" i="1"/>
  <c r="J18" i="1"/>
  <c r="I20" i="1"/>
  <c r="J20" i="1"/>
  <c r="I21" i="1"/>
  <c r="J21" i="1"/>
  <c r="L21" i="1" s="1"/>
  <c r="I22" i="1"/>
  <c r="J22" i="1"/>
  <c r="I23" i="1"/>
  <c r="M23" i="1" s="1"/>
  <c r="J23" i="1"/>
  <c r="L23" i="1" s="1"/>
  <c r="I24" i="1"/>
  <c r="M24" i="1" s="1"/>
  <c r="J24" i="1"/>
  <c r="I25" i="1"/>
  <c r="J25" i="1"/>
  <c r="L25" i="1" s="1"/>
  <c r="I26" i="1"/>
  <c r="J26" i="1"/>
  <c r="I27" i="1"/>
  <c r="J27" i="1"/>
  <c r="L27" i="1" s="1"/>
  <c r="I28" i="1"/>
  <c r="M28" i="1" s="1"/>
  <c r="J28" i="1"/>
  <c r="N28" i="1" s="1"/>
  <c r="I29" i="1"/>
  <c r="M29" i="1" s="1"/>
  <c r="J29" i="1"/>
  <c r="L29" i="1" s="1"/>
  <c r="I30" i="1"/>
  <c r="J30" i="1"/>
  <c r="I31" i="1"/>
  <c r="J31" i="1"/>
  <c r="L31" i="1" s="1"/>
  <c r="M21" i="1"/>
  <c r="N24" i="1"/>
  <c r="K25" i="1"/>
  <c r="M14" i="1"/>
  <c r="K16" i="1"/>
  <c r="K18" i="1"/>
  <c r="Q9" i="10"/>
  <c r="R9" i="10"/>
  <c r="S9" i="10"/>
  <c r="T9" i="10"/>
  <c r="U9" i="10"/>
  <c r="V9" i="10"/>
  <c r="W9" i="10"/>
  <c r="X9" i="10"/>
  <c r="Y9" i="10"/>
  <c r="Z9" i="10"/>
  <c r="AA9" i="10"/>
  <c r="AB9" i="10"/>
  <c r="AB14" i="10" s="1"/>
  <c r="AB16" i="10" s="1"/>
  <c r="AC9" i="10"/>
  <c r="AD9" i="10"/>
  <c r="AE9" i="10"/>
  <c r="Q10" i="10"/>
  <c r="R10" i="10"/>
  <c r="S10" i="10"/>
  <c r="T10" i="10"/>
  <c r="U10" i="10"/>
  <c r="V10" i="10"/>
  <c r="W10" i="10"/>
  <c r="X10" i="10"/>
  <c r="Y10" i="10"/>
  <c r="Z10" i="10"/>
  <c r="AA10" i="10"/>
  <c r="AB10" i="10"/>
  <c r="AC10" i="10"/>
  <c r="AD10" i="10"/>
  <c r="AE10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Q13" i="10"/>
  <c r="R13" i="10"/>
  <c r="S13" i="10"/>
  <c r="T13" i="10"/>
  <c r="U13" i="10"/>
  <c r="V13" i="10"/>
  <c r="W13" i="10"/>
  <c r="X13" i="10"/>
  <c r="X14" i="10" s="1"/>
  <c r="X16" i="10" s="1"/>
  <c r="Y13" i="10"/>
  <c r="Z13" i="10"/>
  <c r="AA13" i="10"/>
  <c r="AB13" i="10"/>
  <c r="AC13" i="10"/>
  <c r="AD13" i="10"/>
  <c r="AE13" i="10"/>
  <c r="T14" i="10"/>
  <c r="T16" i="10" s="1"/>
  <c r="AI8" i="10"/>
  <c r="AK8" i="10" s="1"/>
  <c r="AM8" i="10" s="1"/>
  <c r="AO8" i="10" s="1"/>
  <c r="AQ8" i="10" s="1"/>
  <c r="AS8" i="10" s="1"/>
  <c r="AU8" i="10" s="1"/>
  <c r="AW8" i="10" s="1"/>
  <c r="AY8" i="10" s="1"/>
  <c r="BA8" i="10" s="1"/>
  <c r="BC8" i="10" s="1"/>
  <c r="BE8" i="10" s="1"/>
  <c r="BG8" i="10" s="1"/>
  <c r="AH8" i="10"/>
  <c r="AJ8" i="10" s="1"/>
  <c r="AL8" i="10" s="1"/>
  <c r="AN8" i="10" s="1"/>
  <c r="AP8" i="10" s="1"/>
  <c r="AR8" i="10" s="1"/>
  <c r="AT8" i="10" s="1"/>
  <c r="AV8" i="10" s="1"/>
  <c r="AX8" i="10" s="1"/>
  <c r="AZ8" i="10" s="1"/>
  <c r="BB8" i="10" s="1"/>
  <c r="BD8" i="10" s="1"/>
  <c r="BF8" i="10" s="1"/>
  <c r="G15" i="10"/>
  <c r="H15" i="10"/>
  <c r="O32" i="1"/>
  <c r="O19" i="1"/>
  <c r="O33" i="1" s="1"/>
  <c r="O9" i="10" s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BE31" i="1" s="1"/>
  <c r="AF31" i="1"/>
  <c r="AC31" i="1"/>
  <c r="AD31" i="1" s="1"/>
  <c r="M31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C30" i="1"/>
  <c r="AD30" i="1" s="1"/>
  <c r="N30" i="1"/>
  <c r="M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C29" i="1"/>
  <c r="AD29" i="1" s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C28" i="1"/>
  <c r="AD28" i="1" s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C27" i="1"/>
  <c r="AD27" i="1" s="1"/>
  <c r="N27" i="1"/>
  <c r="M27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C26" i="1"/>
  <c r="AD26" i="1" s="1"/>
  <c r="N26" i="1"/>
  <c r="M26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C25" i="1"/>
  <c r="AD25" i="1" s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C24" i="1"/>
  <c r="AD24" i="1" s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C23" i="1"/>
  <c r="AD23" i="1" s="1"/>
  <c r="N23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C22" i="1"/>
  <c r="AD22" i="1" s="1"/>
  <c r="N22" i="1"/>
  <c r="M22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C21" i="1"/>
  <c r="AD21" i="1" s="1"/>
  <c r="BC20" i="1"/>
  <c r="BC32" i="1" s="1"/>
  <c r="BB20" i="1"/>
  <c r="BA20" i="1"/>
  <c r="BA32" i="1" s="1"/>
  <c r="AZ20" i="1"/>
  <c r="AY20" i="1"/>
  <c r="AX20" i="1"/>
  <c r="AW20" i="1"/>
  <c r="AV20" i="1"/>
  <c r="AU20" i="1"/>
  <c r="AU32" i="1" s="1"/>
  <c r="AT20" i="1"/>
  <c r="AS20" i="1"/>
  <c r="AS32" i="1" s="1"/>
  <c r="AR20" i="1"/>
  <c r="AQ20" i="1"/>
  <c r="AP20" i="1"/>
  <c r="AO20" i="1"/>
  <c r="AN20" i="1"/>
  <c r="AM20" i="1"/>
  <c r="AM32" i="1" s="1"/>
  <c r="AL20" i="1"/>
  <c r="AK20" i="1"/>
  <c r="AK32" i="1" s="1"/>
  <c r="AJ20" i="1"/>
  <c r="AI20" i="1"/>
  <c r="AH20" i="1"/>
  <c r="AG20" i="1"/>
  <c r="AF20" i="1"/>
  <c r="AC20" i="1"/>
  <c r="AD20" i="1" s="1"/>
  <c r="K20" i="1"/>
  <c r="N20" i="1"/>
  <c r="M20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C18" i="1"/>
  <c r="AD18" i="1" s="1"/>
  <c r="N18" i="1"/>
  <c r="L18" i="1"/>
  <c r="M18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C17" i="1"/>
  <c r="AD17" i="1" s="1"/>
  <c r="M17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C16" i="1"/>
  <c r="AD16" i="1" s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C15" i="1"/>
  <c r="AD15" i="1" s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C14" i="1"/>
  <c r="AD14" i="1" s="1"/>
  <c r="L14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C13" i="1"/>
  <c r="AD13" i="1" s="1"/>
  <c r="M13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C12" i="1"/>
  <c r="AD12" i="1" s="1"/>
  <c r="M12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C11" i="1"/>
  <c r="AD11" i="1" s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C10" i="1"/>
  <c r="AD10" i="1" s="1"/>
  <c r="L10" i="1"/>
  <c r="O16" i="2"/>
  <c r="O10" i="10" s="1"/>
  <c r="O31" i="10" s="1"/>
  <c r="I10" i="2"/>
  <c r="K10" i="2" s="1"/>
  <c r="J10" i="2"/>
  <c r="N10" i="2" s="1"/>
  <c r="AC10" i="2"/>
  <c r="AD10" i="2" s="1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BB10" i="2"/>
  <c r="BC10" i="2"/>
  <c r="I11" i="2"/>
  <c r="K11" i="2" s="1"/>
  <c r="J11" i="2"/>
  <c r="L11" i="2" s="1"/>
  <c r="AC11" i="2"/>
  <c r="AD11" i="2" s="1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B11" i="2"/>
  <c r="BC11" i="2"/>
  <c r="I12" i="2"/>
  <c r="K12" i="2" s="1"/>
  <c r="J12" i="2"/>
  <c r="L12" i="2" s="1"/>
  <c r="AC12" i="2"/>
  <c r="AD12" i="2" s="1"/>
  <c r="AF12" i="2"/>
  <c r="AG12" i="2"/>
  <c r="AH12" i="2"/>
  <c r="AI12" i="2"/>
  <c r="AJ12" i="2"/>
  <c r="AK12" i="2"/>
  <c r="AL12" i="2"/>
  <c r="AM12" i="2"/>
  <c r="AN12" i="2"/>
  <c r="AO12" i="2"/>
  <c r="AP12" i="2"/>
  <c r="AP16" i="2" s="1"/>
  <c r="AP10" i="10" s="1"/>
  <c r="AQ12" i="2"/>
  <c r="AR12" i="2"/>
  <c r="AS12" i="2"/>
  <c r="AT12" i="2"/>
  <c r="AU12" i="2"/>
  <c r="AV12" i="2"/>
  <c r="AW12" i="2"/>
  <c r="AX12" i="2"/>
  <c r="AX16" i="2" s="1"/>
  <c r="AX10" i="10" s="1"/>
  <c r="AY12" i="2"/>
  <c r="AZ12" i="2"/>
  <c r="BA12" i="2"/>
  <c r="BB12" i="2"/>
  <c r="BC12" i="2"/>
  <c r="I13" i="2"/>
  <c r="K13" i="2" s="1"/>
  <c r="J13" i="2"/>
  <c r="L13" i="2" s="1"/>
  <c r="AC13" i="2"/>
  <c r="AD13" i="2" s="1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I14" i="2"/>
  <c r="K14" i="2" s="1"/>
  <c r="J14" i="2"/>
  <c r="L14" i="2" s="1"/>
  <c r="AC14" i="2"/>
  <c r="AD14" i="2" s="1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I15" i="2"/>
  <c r="K15" i="2" s="1"/>
  <c r="J15" i="2"/>
  <c r="L15" i="2" s="1"/>
  <c r="AC15" i="2"/>
  <c r="AD15" i="2" s="1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X15" i="2"/>
  <c r="AY15" i="2"/>
  <c r="AZ15" i="2"/>
  <c r="BA15" i="2"/>
  <c r="BB15" i="2"/>
  <c r="BC15" i="2"/>
  <c r="O16" i="7"/>
  <c r="O11" i="10" s="1"/>
  <c r="O32" i="10" s="1"/>
  <c r="I10" i="7"/>
  <c r="K10" i="7" s="1"/>
  <c r="J10" i="7"/>
  <c r="L10" i="7" s="1"/>
  <c r="AC10" i="7"/>
  <c r="AD10" i="7" s="1"/>
  <c r="AF10" i="7"/>
  <c r="AG10" i="7"/>
  <c r="AH10" i="7"/>
  <c r="AI10" i="7"/>
  <c r="AJ10" i="7"/>
  <c r="AK10" i="7"/>
  <c r="AL10" i="7"/>
  <c r="AM10" i="7"/>
  <c r="AN10" i="7"/>
  <c r="AO10" i="7"/>
  <c r="AP10" i="7"/>
  <c r="AQ10" i="7"/>
  <c r="AR10" i="7"/>
  <c r="AS10" i="7"/>
  <c r="AT10" i="7"/>
  <c r="AU10" i="7"/>
  <c r="AV10" i="7"/>
  <c r="AW10" i="7"/>
  <c r="AX10" i="7"/>
  <c r="AY10" i="7"/>
  <c r="AZ10" i="7"/>
  <c r="BA10" i="7"/>
  <c r="BB10" i="7"/>
  <c r="BC10" i="7"/>
  <c r="I11" i="7"/>
  <c r="K11" i="7" s="1"/>
  <c r="J11" i="7"/>
  <c r="L11" i="7" s="1"/>
  <c r="AC11" i="7"/>
  <c r="AD11" i="7" s="1"/>
  <c r="AF11" i="7"/>
  <c r="AG11" i="7"/>
  <c r="AH11" i="7"/>
  <c r="AI11" i="7"/>
  <c r="AJ11" i="7"/>
  <c r="AK11" i="7"/>
  <c r="AL11" i="7"/>
  <c r="AM11" i="7"/>
  <c r="AN11" i="7"/>
  <c r="AO11" i="7"/>
  <c r="AP11" i="7"/>
  <c r="AQ11" i="7"/>
  <c r="AR11" i="7"/>
  <c r="AS11" i="7"/>
  <c r="AT11" i="7"/>
  <c r="AU11" i="7"/>
  <c r="AV11" i="7"/>
  <c r="AW11" i="7"/>
  <c r="AX11" i="7"/>
  <c r="AY11" i="7"/>
  <c r="AZ11" i="7"/>
  <c r="BA11" i="7"/>
  <c r="BB11" i="7"/>
  <c r="BC11" i="7"/>
  <c r="I12" i="7"/>
  <c r="K12" i="7" s="1"/>
  <c r="J12" i="7"/>
  <c r="L12" i="7" s="1"/>
  <c r="AC12" i="7"/>
  <c r="AD12" i="7" s="1"/>
  <c r="AF12" i="7"/>
  <c r="AG12" i="7"/>
  <c r="AH12" i="7"/>
  <c r="AI12" i="7"/>
  <c r="AJ12" i="7"/>
  <c r="AK12" i="7"/>
  <c r="AL12" i="7"/>
  <c r="AM12" i="7"/>
  <c r="AN12" i="7"/>
  <c r="AO12" i="7"/>
  <c r="AP12" i="7"/>
  <c r="AQ12" i="7"/>
  <c r="AR12" i="7"/>
  <c r="AS12" i="7"/>
  <c r="AT12" i="7"/>
  <c r="AU12" i="7"/>
  <c r="AV12" i="7"/>
  <c r="AW12" i="7"/>
  <c r="AX12" i="7"/>
  <c r="AY12" i="7"/>
  <c r="AZ12" i="7"/>
  <c r="BA12" i="7"/>
  <c r="BB12" i="7"/>
  <c r="BC12" i="7"/>
  <c r="I13" i="7"/>
  <c r="K13" i="7" s="1"/>
  <c r="J13" i="7"/>
  <c r="L13" i="7" s="1"/>
  <c r="AC13" i="7"/>
  <c r="AD13" i="7" s="1"/>
  <c r="AF13" i="7"/>
  <c r="AG13" i="7"/>
  <c r="AH13" i="7"/>
  <c r="AI13" i="7"/>
  <c r="AJ13" i="7"/>
  <c r="AK13" i="7"/>
  <c r="AL13" i="7"/>
  <c r="AM13" i="7"/>
  <c r="AN13" i="7"/>
  <c r="AO13" i="7"/>
  <c r="AP13" i="7"/>
  <c r="AQ13" i="7"/>
  <c r="AR13" i="7"/>
  <c r="AS13" i="7"/>
  <c r="AT13" i="7"/>
  <c r="AU13" i="7"/>
  <c r="AV13" i="7"/>
  <c r="AW13" i="7"/>
  <c r="AX13" i="7"/>
  <c r="AY13" i="7"/>
  <c r="AZ13" i="7"/>
  <c r="BA13" i="7"/>
  <c r="BB13" i="7"/>
  <c r="BC13" i="7"/>
  <c r="I14" i="7"/>
  <c r="K14" i="7" s="1"/>
  <c r="J14" i="7"/>
  <c r="L14" i="7" s="1"/>
  <c r="AC14" i="7"/>
  <c r="AD14" i="7" s="1"/>
  <c r="AF14" i="7"/>
  <c r="AG14" i="7"/>
  <c r="AH14" i="7"/>
  <c r="AI14" i="7"/>
  <c r="AJ14" i="7"/>
  <c r="AK14" i="7"/>
  <c r="AL14" i="7"/>
  <c r="AM14" i="7"/>
  <c r="AN14" i="7"/>
  <c r="AO14" i="7"/>
  <c r="AP14" i="7"/>
  <c r="AQ14" i="7"/>
  <c r="AR14" i="7"/>
  <c r="AS14" i="7"/>
  <c r="AT14" i="7"/>
  <c r="AU14" i="7"/>
  <c r="AV14" i="7"/>
  <c r="AW14" i="7"/>
  <c r="AX14" i="7"/>
  <c r="AY14" i="7"/>
  <c r="AZ14" i="7"/>
  <c r="BA14" i="7"/>
  <c r="BB14" i="7"/>
  <c r="BC14" i="7"/>
  <c r="I15" i="7"/>
  <c r="K15" i="7" s="1"/>
  <c r="J15" i="7"/>
  <c r="L15" i="7" s="1"/>
  <c r="AC15" i="7"/>
  <c r="AD15" i="7" s="1"/>
  <c r="AF15" i="7"/>
  <c r="AG15" i="7"/>
  <c r="AH15" i="7"/>
  <c r="AI15" i="7"/>
  <c r="AJ15" i="7"/>
  <c r="AK15" i="7"/>
  <c r="AL15" i="7"/>
  <c r="AM15" i="7"/>
  <c r="AN15" i="7"/>
  <c r="AO15" i="7"/>
  <c r="AP15" i="7"/>
  <c r="AQ15" i="7"/>
  <c r="AR15" i="7"/>
  <c r="AS15" i="7"/>
  <c r="AT15" i="7"/>
  <c r="AU15" i="7"/>
  <c r="AV15" i="7"/>
  <c r="AW15" i="7"/>
  <c r="AX15" i="7"/>
  <c r="AY15" i="7"/>
  <c r="AZ15" i="7"/>
  <c r="BA15" i="7"/>
  <c r="BB15" i="7"/>
  <c r="BC15" i="7"/>
  <c r="O15" i="8"/>
  <c r="O12" i="10" s="1"/>
  <c r="O33" i="10" s="1"/>
  <c r="I10" i="8"/>
  <c r="K10" i="8" s="1"/>
  <c r="J10" i="8"/>
  <c r="L10" i="8" s="1"/>
  <c r="AC10" i="8"/>
  <c r="AD10" i="8" s="1"/>
  <c r="AF10" i="8"/>
  <c r="AG10" i="8"/>
  <c r="AH10" i="8"/>
  <c r="AI10" i="8"/>
  <c r="AJ10" i="8"/>
  <c r="AK10" i="8"/>
  <c r="AL10" i="8"/>
  <c r="AM10" i="8"/>
  <c r="AN10" i="8"/>
  <c r="AO10" i="8"/>
  <c r="AP10" i="8"/>
  <c r="AQ10" i="8"/>
  <c r="AR10" i="8"/>
  <c r="AS10" i="8"/>
  <c r="AT10" i="8"/>
  <c r="AU10" i="8"/>
  <c r="AV10" i="8"/>
  <c r="AW10" i="8"/>
  <c r="AX10" i="8"/>
  <c r="AY10" i="8"/>
  <c r="AZ10" i="8"/>
  <c r="BA10" i="8"/>
  <c r="BB10" i="8"/>
  <c r="BC10" i="8"/>
  <c r="I11" i="8"/>
  <c r="M11" i="8" s="1"/>
  <c r="J11" i="8"/>
  <c r="N11" i="8" s="1"/>
  <c r="AC11" i="8"/>
  <c r="AD11" i="8" s="1"/>
  <c r="AF11" i="8"/>
  <c r="AG11" i="8"/>
  <c r="AH11" i="8"/>
  <c r="AI11" i="8"/>
  <c r="AJ11" i="8"/>
  <c r="AK11" i="8"/>
  <c r="AL11" i="8"/>
  <c r="AM11" i="8"/>
  <c r="AN11" i="8"/>
  <c r="AO11" i="8"/>
  <c r="AP11" i="8"/>
  <c r="AQ11" i="8"/>
  <c r="AR11" i="8"/>
  <c r="AS11" i="8"/>
  <c r="AT11" i="8"/>
  <c r="AU11" i="8"/>
  <c r="AV11" i="8"/>
  <c r="AW11" i="8"/>
  <c r="AX11" i="8"/>
  <c r="AY11" i="8"/>
  <c r="AZ11" i="8"/>
  <c r="BA11" i="8"/>
  <c r="BB11" i="8"/>
  <c r="BC11" i="8"/>
  <c r="I12" i="8"/>
  <c r="K12" i="8" s="1"/>
  <c r="J12" i="8"/>
  <c r="L12" i="8" s="1"/>
  <c r="AC12" i="8"/>
  <c r="AD12" i="8" s="1"/>
  <c r="AF12" i="8"/>
  <c r="AG12" i="8"/>
  <c r="AH12" i="8"/>
  <c r="AI12" i="8"/>
  <c r="AJ12" i="8"/>
  <c r="AK12" i="8"/>
  <c r="AL12" i="8"/>
  <c r="AM12" i="8"/>
  <c r="AN12" i="8"/>
  <c r="AO12" i="8"/>
  <c r="AP12" i="8"/>
  <c r="AQ12" i="8"/>
  <c r="AR12" i="8"/>
  <c r="AS12" i="8"/>
  <c r="AT12" i="8"/>
  <c r="AU12" i="8"/>
  <c r="AV12" i="8"/>
  <c r="AW12" i="8"/>
  <c r="AX12" i="8"/>
  <c r="AY12" i="8"/>
  <c r="AZ12" i="8"/>
  <c r="BA12" i="8"/>
  <c r="BB12" i="8"/>
  <c r="BC12" i="8"/>
  <c r="I13" i="8"/>
  <c r="K13" i="8" s="1"/>
  <c r="J13" i="8"/>
  <c r="L13" i="8" s="1"/>
  <c r="M13" i="8"/>
  <c r="AC13" i="8"/>
  <c r="AD13" i="8" s="1"/>
  <c r="AF13" i="8"/>
  <c r="AG13" i="8"/>
  <c r="AH13" i="8"/>
  <c r="AI13" i="8"/>
  <c r="AJ13" i="8"/>
  <c r="AK13" i="8"/>
  <c r="AL13" i="8"/>
  <c r="AM13" i="8"/>
  <c r="AN13" i="8"/>
  <c r="AO13" i="8"/>
  <c r="AP13" i="8"/>
  <c r="AQ13" i="8"/>
  <c r="AR13" i="8"/>
  <c r="AS13" i="8"/>
  <c r="AT13" i="8"/>
  <c r="AU13" i="8"/>
  <c r="AV13" i="8"/>
  <c r="AW13" i="8"/>
  <c r="AX13" i="8"/>
  <c r="AY13" i="8"/>
  <c r="AZ13" i="8"/>
  <c r="BA13" i="8"/>
  <c r="BB13" i="8"/>
  <c r="BC13" i="8"/>
  <c r="I14" i="8"/>
  <c r="K14" i="8" s="1"/>
  <c r="J14" i="8"/>
  <c r="L14" i="8" s="1"/>
  <c r="AC14" i="8"/>
  <c r="AD14" i="8" s="1"/>
  <c r="AF14" i="8"/>
  <c r="AG14" i="8"/>
  <c r="AH14" i="8"/>
  <c r="AI14" i="8"/>
  <c r="AJ14" i="8"/>
  <c r="AK14" i="8"/>
  <c r="AL14" i="8"/>
  <c r="AM14" i="8"/>
  <c r="AN14" i="8"/>
  <c r="AO14" i="8"/>
  <c r="AP14" i="8"/>
  <c r="AQ14" i="8"/>
  <c r="AR14" i="8"/>
  <c r="AS14" i="8"/>
  <c r="AT14" i="8"/>
  <c r="AU14" i="8"/>
  <c r="AV14" i="8"/>
  <c r="AW14" i="8"/>
  <c r="AX14" i="8"/>
  <c r="AY14" i="8"/>
  <c r="AZ14" i="8"/>
  <c r="BA14" i="8"/>
  <c r="BB14" i="8"/>
  <c r="BC14" i="8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C9" i="1"/>
  <c r="AD9" i="1" s="1"/>
  <c r="N9" i="1"/>
  <c r="AI8" i="1"/>
  <c r="AK8" i="1" s="1"/>
  <c r="AM8" i="1" s="1"/>
  <c r="AO8" i="1" s="1"/>
  <c r="AQ8" i="1" s="1"/>
  <c r="AS8" i="1" s="1"/>
  <c r="AU8" i="1" s="1"/>
  <c r="AW8" i="1" s="1"/>
  <c r="AY8" i="1" s="1"/>
  <c r="BA8" i="1" s="1"/>
  <c r="BC8" i="1" s="1"/>
  <c r="BE8" i="1" s="1"/>
  <c r="BG8" i="1" s="1"/>
  <c r="AH8" i="1"/>
  <c r="AJ8" i="1" s="1"/>
  <c r="AL8" i="1" s="1"/>
  <c r="AN8" i="1" s="1"/>
  <c r="AP8" i="1" s="1"/>
  <c r="AR8" i="1" s="1"/>
  <c r="AT8" i="1" s="1"/>
  <c r="AV8" i="1" s="1"/>
  <c r="AX8" i="1" s="1"/>
  <c r="AZ8" i="1" s="1"/>
  <c r="BB8" i="1" s="1"/>
  <c r="BD8" i="1" s="1"/>
  <c r="BF8" i="1" s="1"/>
  <c r="BC9" i="2"/>
  <c r="BC16" i="2" s="1"/>
  <c r="BC10" i="10" s="1"/>
  <c r="BB9" i="2"/>
  <c r="BA9" i="2"/>
  <c r="AZ9" i="2"/>
  <c r="AY9" i="2"/>
  <c r="AX9" i="2"/>
  <c r="AW9" i="2"/>
  <c r="AV9" i="2"/>
  <c r="AU9" i="2"/>
  <c r="AU16" i="2" s="1"/>
  <c r="AU10" i="10" s="1"/>
  <c r="AT9" i="2"/>
  <c r="AS9" i="2"/>
  <c r="AR9" i="2"/>
  <c r="AQ9" i="2"/>
  <c r="AP9" i="2"/>
  <c r="AO9" i="2"/>
  <c r="AN9" i="2"/>
  <c r="AM9" i="2"/>
  <c r="AM16" i="2" s="1"/>
  <c r="AM10" i="10" s="1"/>
  <c r="AL9" i="2"/>
  <c r="AK9" i="2"/>
  <c r="AJ9" i="2"/>
  <c r="AI9" i="2"/>
  <c r="AH9" i="2"/>
  <c r="AG9" i="2"/>
  <c r="AF9" i="2"/>
  <c r="BD9" i="2" s="1"/>
  <c r="AC9" i="2"/>
  <c r="AD9" i="2" s="1"/>
  <c r="J9" i="2"/>
  <c r="L9" i="2" s="1"/>
  <c r="I9" i="2"/>
  <c r="M9" i="2" s="1"/>
  <c r="AI8" i="2"/>
  <c r="AK8" i="2" s="1"/>
  <c r="AM8" i="2" s="1"/>
  <c r="AO8" i="2" s="1"/>
  <c r="AQ8" i="2" s="1"/>
  <c r="AS8" i="2" s="1"/>
  <c r="AU8" i="2" s="1"/>
  <c r="AW8" i="2" s="1"/>
  <c r="AY8" i="2" s="1"/>
  <c r="BA8" i="2" s="1"/>
  <c r="BC8" i="2" s="1"/>
  <c r="BE8" i="2" s="1"/>
  <c r="BG8" i="2" s="1"/>
  <c r="AH8" i="2"/>
  <c r="AJ8" i="2" s="1"/>
  <c r="AL8" i="2" s="1"/>
  <c r="AN8" i="2" s="1"/>
  <c r="AP8" i="2" s="1"/>
  <c r="AR8" i="2" s="1"/>
  <c r="AT8" i="2" s="1"/>
  <c r="AV8" i="2" s="1"/>
  <c r="AX8" i="2" s="1"/>
  <c r="AZ8" i="2" s="1"/>
  <c r="BB8" i="2" s="1"/>
  <c r="BD8" i="2" s="1"/>
  <c r="BF8" i="2" s="1"/>
  <c r="BC9" i="7"/>
  <c r="BB9" i="7"/>
  <c r="BA9" i="7"/>
  <c r="AZ9" i="7"/>
  <c r="AY9" i="7"/>
  <c r="AX9" i="7"/>
  <c r="AW9" i="7"/>
  <c r="AV9" i="7"/>
  <c r="AU9" i="7"/>
  <c r="AT9" i="7"/>
  <c r="AS9" i="7"/>
  <c r="AR9" i="7"/>
  <c r="AQ9" i="7"/>
  <c r="AP9" i="7"/>
  <c r="AO9" i="7"/>
  <c r="AN9" i="7"/>
  <c r="AM9" i="7"/>
  <c r="AL9" i="7"/>
  <c r="AK9" i="7"/>
  <c r="AJ9" i="7"/>
  <c r="AI9" i="7"/>
  <c r="AH9" i="7"/>
  <c r="AG9" i="7"/>
  <c r="AF9" i="7"/>
  <c r="AC9" i="7"/>
  <c r="AD9" i="7" s="1"/>
  <c r="J9" i="7"/>
  <c r="N9" i="7" s="1"/>
  <c r="I9" i="7"/>
  <c r="M9" i="7" s="1"/>
  <c r="AI8" i="7"/>
  <c r="AK8" i="7" s="1"/>
  <c r="AM8" i="7" s="1"/>
  <c r="AO8" i="7" s="1"/>
  <c r="AQ8" i="7" s="1"/>
  <c r="AS8" i="7" s="1"/>
  <c r="AU8" i="7" s="1"/>
  <c r="AW8" i="7" s="1"/>
  <c r="AY8" i="7" s="1"/>
  <c r="BA8" i="7" s="1"/>
  <c r="BC8" i="7" s="1"/>
  <c r="BE8" i="7" s="1"/>
  <c r="BG8" i="7" s="1"/>
  <c r="AH8" i="7"/>
  <c r="AJ8" i="7" s="1"/>
  <c r="AL8" i="7" s="1"/>
  <c r="AN8" i="7" s="1"/>
  <c r="AP8" i="7" s="1"/>
  <c r="AR8" i="7" s="1"/>
  <c r="AT8" i="7" s="1"/>
  <c r="AV8" i="7" s="1"/>
  <c r="AX8" i="7" s="1"/>
  <c r="AZ8" i="7" s="1"/>
  <c r="BB8" i="7" s="1"/>
  <c r="BD8" i="7" s="1"/>
  <c r="BF8" i="7" s="1"/>
  <c r="BC9" i="8"/>
  <c r="BB9" i="8"/>
  <c r="BA9" i="8"/>
  <c r="AZ9" i="8"/>
  <c r="AY9" i="8"/>
  <c r="AY15" i="8" s="1"/>
  <c r="AY12" i="10" s="1"/>
  <c r="AX9" i="8"/>
  <c r="AX15" i="8" s="1"/>
  <c r="AX12" i="10" s="1"/>
  <c r="AW9" i="8"/>
  <c r="AV9" i="8"/>
  <c r="AU9" i="8"/>
  <c r="AT9" i="8"/>
  <c r="AS9" i="8"/>
  <c r="AR9" i="8"/>
  <c r="AQ9" i="8"/>
  <c r="AQ15" i="8" s="1"/>
  <c r="AQ12" i="10" s="1"/>
  <c r="AP9" i="8"/>
  <c r="AP15" i="8" s="1"/>
  <c r="AP12" i="10" s="1"/>
  <c r="AO9" i="8"/>
  <c r="AN9" i="8"/>
  <c r="AM9" i="8"/>
  <c r="AL9" i="8"/>
  <c r="AK9" i="8"/>
  <c r="AJ9" i="8"/>
  <c r="AI9" i="8"/>
  <c r="AI15" i="8" s="1"/>
  <c r="AI12" i="10" s="1"/>
  <c r="AH9" i="8"/>
  <c r="AG9" i="8"/>
  <c r="AF9" i="8"/>
  <c r="AC9" i="8"/>
  <c r="AD9" i="8" s="1"/>
  <c r="J9" i="8"/>
  <c r="L9" i="8" s="1"/>
  <c r="I9" i="8"/>
  <c r="M9" i="8" s="1"/>
  <c r="AI8" i="8"/>
  <c r="AK8" i="8" s="1"/>
  <c r="AM8" i="8" s="1"/>
  <c r="AO8" i="8" s="1"/>
  <c r="AQ8" i="8" s="1"/>
  <c r="AS8" i="8" s="1"/>
  <c r="AU8" i="8" s="1"/>
  <c r="AW8" i="8" s="1"/>
  <c r="AY8" i="8" s="1"/>
  <c r="BA8" i="8" s="1"/>
  <c r="BC8" i="8" s="1"/>
  <c r="BE8" i="8" s="1"/>
  <c r="BG8" i="8" s="1"/>
  <c r="AH8" i="8"/>
  <c r="AJ8" i="8" s="1"/>
  <c r="AL8" i="8" s="1"/>
  <c r="AN8" i="8" s="1"/>
  <c r="AP8" i="8" s="1"/>
  <c r="AR8" i="8" s="1"/>
  <c r="AT8" i="8" s="1"/>
  <c r="AV8" i="8" s="1"/>
  <c r="AX8" i="8" s="1"/>
  <c r="AZ8" i="8" s="1"/>
  <c r="BB8" i="8" s="1"/>
  <c r="BD8" i="8" s="1"/>
  <c r="BF8" i="8" s="1"/>
  <c r="O99" i="9"/>
  <c r="O93" i="9"/>
  <c r="O86" i="9"/>
  <c r="O79" i="9"/>
  <c r="O72" i="9"/>
  <c r="O65" i="9"/>
  <c r="O58" i="9"/>
  <c r="O51" i="9"/>
  <c r="O44" i="9"/>
  <c r="O37" i="9"/>
  <c r="O30" i="9"/>
  <c r="O23" i="9"/>
  <c r="O16" i="9"/>
  <c r="BC100" i="9"/>
  <c r="BB100" i="9"/>
  <c r="BA100" i="9"/>
  <c r="AZ100" i="9"/>
  <c r="AY100" i="9"/>
  <c r="AX100" i="9"/>
  <c r="AW100" i="9"/>
  <c r="AV100" i="9"/>
  <c r="AU100" i="9"/>
  <c r="AT100" i="9"/>
  <c r="AS100" i="9"/>
  <c r="AR100" i="9"/>
  <c r="AQ100" i="9"/>
  <c r="AP100" i="9"/>
  <c r="AO100" i="9"/>
  <c r="AN100" i="9"/>
  <c r="AM100" i="9"/>
  <c r="AL100" i="9"/>
  <c r="AK100" i="9"/>
  <c r="AJ100" i="9"/>
  <c r="AI100" i="9"/>
  <c r="AH100" i="9"/>
  <c r="AG100" i="9"/>
  <c r="AF100" i="9"/>
  <c r="AC100" i="9"/>
  <c r="AD100" i="9" s="1"/>
  <c r="J100" i="9"/>
  <c r="N100" i="9" s="1"/>
  <c r="I100" i="9"/>
  <c r="M100" i="9" s="1"/>
  <c r="BC98" i="9"/>
  <c r="BB98" i="9"/>
  <c r="BA98" i="9"/>
  <c r="AZ98" i="9"/>
  <c r="AY98" i="9"/>
  <c r="AX98" i="9"/>
  <c r="AW98" i="9"/>
  <c r="AV98" i="9"/>
  <c r="AU98" i="9"/>
  <c r="AT98" i="9"/>
  <c r="AS98" i="9"/>
  <c r="AR98" i="9"/>
  <c r="AQ98" i="9"/>
  <c r="AP98" i="9"/>
  <c r="AO98" i="9"/>
  <c r="AN98" i="9"/>
  <c r="AM98" i="9"/>
  <c r="AL98" i="9"/>
  <c r="AK98" i="9"/>
  <c r="AJ98" i="9"/>
  <c r="AI98" i="9"/>
  <c r="AH98" i="9"/>
  <c r="AG98" i="9"/>
  <c r="AF98" i="9"/>
  <c r="AC98" i="9"/>
  <c r="AD98" i="9" s="1"/>
  <c r="J98" i="9"/>
  <c r="N98" i="9" s="1"/>
  <c r="I98" i="9"/>
  <c r="M98" i="9" s="1"/>
  <c r="BC97" i="9"/>
  <c r="BB97" i="9"/>
  <c r="BA97" i="9"/>
  <c r="AZ97" i="9"/>
  <c r="AY97" i="9"/>
  <c r="AX97" i="9"/>
  <c r="AW97" i="9"/>
  <c r="AV97" i="9"/>
  <c r="AU97" i="9"/>
  <c r="AT97" i="9"/>
  <c r="AS97" i="9"/>
  <c r="AR97" i="9"/>
  <c r="AQ97" i="9"/>
  <c r="AP97" i="9"/>
  <c r="AO97" i="9"/>
  <c r="AN97" i="9"/>
  <c r="AM97" i="9"/>
  <c r="AL97" i="9"/>
  <c r="AK97" i="9"/>
  <c r="AJ97" i="9"/>
  <c r="AI97" i="9"/>
  <c r="AH97" i="9"/>
  <c r="AG97" i="9"/>
  <c r="AF97" i="9"/>
  <c r="AC97" i="9"/>
  <c r="AD97" i="9" s="1"/>
  <c r="J97" i="9"/>
  <c r="N97" i="9" s="1"/>
  <c r="I97" i="9"/>
  <c r="M97" i="9" s="1"/>
  <c r="BC96" i="9"/>
  <c r="BB96" i="9"/>
  <c r="BA96" i="9"/>
  <c r="AZ96" i="9"/>
  <c r="AY96" i="9"/>
  <c r="AX96" i="9"/>
  <c r="AW96" i="9"/>
  <c r="AV96" i="9"/>
  <c r="AU96" i="9"/>
  <c r="AT96" i="9"/>
  <c r="AS96" i="9"/>
  <c r="AR96" i="9"/>
  <c r="AQ96" i="9"/>
  <c r="AP96" i="9"/>
  <c r="AO96" i="9"/>
  <c r="AN96" i="9"/>
  <c r="AM96" i="9"/>
  <c r="AL96" i="9"/>
  <c r="AK96" i="9"/>
  <c r="AJ96" i="9"/>
  <c r="AI96" i="9"/>
  <c r="AH96" i="9"/>
  <c r="AG96" i="9"/>
  <c r="AF96" i="9"/>
  <c r="AC96" i="9"/>
  <c r="AD96" i="9" s="1"/>
  <c r="J96" i="9"/>
  <c r="N96" i="9" s="1"/>
  <c r="I96" i="9"/>
  <c r="M96" i="9" s="1"/>
  <c r="BC95" i="9"/>
  <c r="BB95" i="9"/>
  <c r="BA95" i="9"/>
  <c r="AZ95" i="9"/>
  <c r="AY95" i="9"/>
  <c r="AX95" i="9"/>
  <c r="AW95" i="9"/>
  <c r="AV95" i="9"/>
  <c r="AU95" i="9"/>
  <c r="AT95" i="9"/>
  <c r="AS95" i="9"/>
  <c r="AR95" i="9"/>
  <c r="AQ95" i="9"/>
  <c r="AP95" i="9"/>
  <c r="AO95" i="9"/>
  <c r="AN95" i="9"/>
  <c r="AM95" i="9"/>
  <c r="AL95" i="9"/>
  <c r="AK95" i="9"/>
  <c r="AJ95" i="9"/>
  <c r="AI95" i="9"/>
  <c r="AH95" i="9"/>
  <c r="AG95" i="9"/>
  <c r="AF95" i="9"/>
  <c r="AC95" i="9"/>
  <c r="AD95" i="9" s="1"/>
  <c r="J95" i="9"/>
  <c r="N95" i="9" s="1"/>
  <c r="I95" i="9"/>
  <c r="BC94" i="9"/>
  <c r="BB94" i="9"/>
  <c r="BA94" i="9"/>
  <c r="AZ94" i="9"/>
  <c r="AY94" i="9"/>
  <c r="AY99" i="9" s="1"/>
  <c r="AX94" i="9"/>
  <c r="AW94" i="9"/>
  <c r="AV94" i="9"/>
  <c r="AU94" i="9"/>
  <c r="AT94" i="9"/>
  <c r="AS94" i="9"/>
  <c r="AR94" i="9"/>
  <c r="AQ94" i="9"/>
  <c r="AQ99" i="9" s="1"/>
  <c r="AP94" i="9"/>
  <c r="AO94" i="9"/>
  <c r="AN94" i="9"/>
  <c r="AM94" i="9"/>
  <c r="AL94" i="9"/>
  <c r="AK94" i="9"/>
  <c r="AJ94" i="9"/>
  <c r="AI94" i="9"/>
  <c r="AI99" i="9" s="1"/>
  <c r="AH94" i="9"/>
  <c r="AG94" i="9"/>
  <c r="AF94" i="9"/>
  <c r="AC94" i="9"/>
  <c r="AD94" i="9" s="1"/>
  <c r="J94" i="9"/>
  <c r="N94" i="9" s="1"/>
  <c r="I94" i="9"/>
  <c r="K94" i="9" s="1"/>
  <c r="BC92" i="9"/>
  <c r="BB92" i="9"/>
  <c r="BA92" i="9"/>
  <c r="AZ92" i="9"/>
  <c r="AY92" i="9"/>
  <c r="AX92" i="9"/>
  <c r="AW92" i="9"/>
  <c r="AV92" i="9"/>
  <c r="AU92" i="9"/>
  <c r="AT92" i="9"/>
  <c r="AS92" i="9"/>
  <c r="AR92" i="9"/>
  <c r="AQ92" i="9"/>
  <c r="AP92" i="9"/>
  <c r="AO92" i="9"/>
  <c r="AN92" i="9"/>
  <c r="AM92" i="9"/>
  <c r="AL92" i="9"/>
  <c r="AK92" i="9"/>
  <c r="AJ92" i="9"/>
  <c r="AI92" i="9"/>
  <c r="AH92" i="9"/>
  <c r="AG92" i="9"/>
  <c r="AF92" i="9"/>
  <c r="AC92" i="9"/>
  <c r="AD92" i="9" s="1"/>
  <c r="J92" i="9"/>
  <c r="N92" i="9" s="1"/>
  <c r="I92" i="9"/>
  <c r="BC91" i="9"/>
  <c r="BB91" i="9"/>
  <c r="BA91" i="9"/>
  <c r="AZ91" i="9"/>
  <c r="AY91" i="9"/>
  <c r="AX91" i="9"/>
  <c r="AW91" i="9"/>
  <c r="AV91" i="9"/>
  <c r="AU91" i="9"/>
  <c r="AT91" i="9"/>
  <c r="AS91" i="9"/>
  <c r="AR91" i="9"/>
  <c r="AQ91" i="9"/>
  <c r="AP91" i="9"/>
  <c r="AO91" i="9"/>
  <c r="AN91" i="9"/>
  <c r="AM91" i="9"/>
  <c r="AL91" i="9"/>
  <c r="AK91" i="9"/>
  <c r="AJ91" i="9"/>
  <c r="AI91" i="9"/>
  <c r="AH91" i="9"/>
  <c r="AG91" i="9"/>
  <c r="AF91" i="9"/>
  <c r="AC91" i="9"/>
  <c r="AD91" i="9" s="1"/>
  <c r="J91" i="9"/>
  <c r="N91" i="9" s="1"/>
  <c r="I91" i="9"/>
  <c r="M91" i="9" s="1"/>
  <c r="BC90" i="9"/>
  <c r="BB90" i="9"/>
  <c r="BA90" i="9"/>
  <c r="AZ90" i="9"/>
  <c r="AY90" i="9"/>
  <c r="AX90" i="9"/>
  <c r="AW90" i="9"/>
  <c r="AV90" i="9"/>
  <c r="AU90" i="9"/>
  <c r="AT90" i="9"/>
  <c r="AS90" i="9"/>
  <c r="AR90" i="9"/>
  <c r="AQ90" i="9"/>
  <c r="AP90" i="9"/>
  <c r="AO90" i="9"/>
  <c r="AN90" i="9"/>
  <c r="AM90" i="9"/>
  <c r="AL90" i="9"/>
  <c r="AK90" i="9"/>
  <c r="AJ90" i="9"/>
  <c r="AI90" i="9"/>
  <c r="AH90" i="9"/>
  <c r="AG90" i="9"/>
  <c r="AF90" i="9"/>
  <c r="AC90" i="9"/>
  <c r="AD90" i="9" s="1"/>
  <c r="J90" i="9"/>
  <c r="N90" i="9" s="1"/>
  <c r="I90" i="9"/>
  <c r="BC89" i="9"/>
  <c r="BB89" i="9"/>
  <c r="BA89" i="9"/>
  <c r="AZ89" i="9"/>
  <c r="AY89" i="9"/>
  <c r="AX89" i="9"/>
  <c r="AW89" i="9"/>
  <c r="AV89" i="9"/>
  <c r="AU89" i="9"/>
  <c r="AT89" i="9"/>
  <c r="AS89" i="9"/>
  <c r="AR89" i="9"/>
  <c r="AQ89" i="9"/>
  <c r="AP89" i="9"/>
  <c r="AO89" i="9"/>
  <c r="AN89" i="9"/>
  <c r="AM89" i="9"/>
  <c r="AL89" i="9"/>
  <c r="AK89" i="9"/>
  <c r="AJ89" i="9"/>
  <c r="AI89" i="9"/>
  <c r="AH89" i="9"/>
  <c r="AG89" i="9"/>
  <c r="AF89" i="9"/>
  <c r="AC89" i="9"/>
  <c r="AD89" i="9" s="1"/>
  <c r="J89" i="9"/>
  <c r="N89" i="9" s="1"/>
  <c r="I89" i="9"/>
  <c r="M89" i="9" s="1"/>
  <c r="BC88" i="9"/>
  <c r="BB88" i="9"/>
  <c r="BA88" i="9"/>
  <c r="AZ88" i="9"/>
  <c r="AY88" i="9"/>
  <c r="AX88" i="9"/>
  <c r="AW88" i="9"/>
  <c r="AV88" i="9"/>
  <c r="AU88" i="9"/>
  <c r="AT88" i="9"/>
  <c r="AS88" i="9"/>
  <c r="AR88" i="9"/>
  <c r="AQ88" i="9"/>
  <c r="AP88" i="9"/>
  <c r="AO88" i="9"/>
  <c r="AN88" i="9"/>
  <c r="AM88" i="9"/>
  <c r="AL88" i="9"/>
  <c r="AK88" i="9"/>
  <c r="AJ88" i="9"/>
  <c r="AI88" i="9"/>
  <c r="AH88" i="9"/>
  <c r="AG88" i="9"/>
  <c r="AF88" i="9"/>
  <c r="AC88" i="9"/>
  <c r="AD88" i="9" s="1"/>
  <c r="J88" i="9"/>
  <c r="N88" i="9" s="1"/>
  <c r="I88" i="9"/>
  <c r="BC87" i="9"/>
  <c r="BB87" i="9"/>
  <c r="BA87" i="9"/>
  <c r="AZ87" i="9"/>
  <c r="AY87" i="9"/>
  <c r="AX87" i="9"/>
  <c r="AW87" i="9"/>
  <c r="AV87" i="9"/>
  <c r="AU87" i="9"/>
  <c r="AT87" i="9"/>
  <c r="AS87" i="9"/>
  <c r="AR87" i="9"/>
  <c r="AQ87" i="9"/>
  <c r="AP87" i="9"/>
  <c r="AO87" i="9"/>
  <c r="AN87" i="9"/>
  <c r="AM87" i="9"/>
  <c r="AL87" i="9"/>
  <c r="AK87" i="9"/>
  <c r="AJ87" i="9"/>
  <c r="AI87" i="9"/>
  <c r="AH87" i="9"/>
  <c r="AG87" i="9"/>
  <c r="AF87" i="9"/>
  <c r="AC87" i="9"/>
  <c r="AD87" i="9" s="1"/>
  <c r="J87" i="9"/>
  <c r="L87" i="9" s="1"/>
  <c r="I87" i="9"/>
  <c r="K87" i="9" s="1"/>
  <c r="BC85" i="9"/>
  <c r="BB85" i="9"/>
  <c r="BA85" i="9"/>
  <c r="AZ85" i="9"/>
  <c r="AY85" i="9"/>
  <c r="AX85" i="9"/>
  <c r="AW85" i="9"/>
  <c r="AV85" i="9"/>
  <c r="AU85" i="9"/>
  <c r="AT85" i="9"/>
  <c r="AS85" i="9"/>
  <c r="AR85" i="9"/>
  <c r="AQ85" i="9"/>
  <c r="AP85" i="9"/>
  <c r="AO85" i="9"/>
  <c r="AN85" i="9"/>
  <c r="AM85" i="9"/>
  <c r="AL85" i="9"/>
  <c r="AK85" i="9"/>
  <c r="AJ85" i="9"/>
  <c r="AI85" i="9"/>
  <c r="AH85" i="9"/>
  <c r="AG85" i="9"/>
  <c r="AF85" i="9"/>
  <c r="AC85" i="9"/>
  <c r="AD85" i="9" s="1"/>
  <c r="J85" i="9"/>
  <c r="N85" i="9" s="1"/>
  <c r="I85" i="9"/>
  <c r="BC84" i="9"/>
  <c r="BB84" i="9"/>
  <c r="BA84" i="9"/>
  <c r="AZ84" i="9"/>
  <c r="AY84" i="9"/>
  <c r="AX84" i="9"/>
  <c r="AW84" i="9"/>
  <c r="AV84" i="9"/>
  <c r="AU84" i="9"/>
  <c r="AT84" i="9"/>
  <c r="AS84" i="9"/>
  <c r="AR84" i="9"/>
  <c r="AQ84" i="9"/>
  <c r="AP84" i="9"/>
  <c r="AO84" i="9"/>
  <c r="AN84" i="9"/>
  <c r="AM84" i="9"/>
  <c r="AL84" i="9"/>
  <c r="AK84" i="9"/>
  <c r="AJ84" i="9"/>
  <c r="AI84" i="9"/>
  <c r="AH84" i="9"/>
  <c r="AG84" i="9"/>
  <c r="AF84" i="9"/>
  <c r="AC84" i="9"/>
  <c r="AD84" i="9" s="1"/>
  <c r="J84" i="9"/>
  <c r="N84" i="9" s="1"/>
  <c r="I84" i="9"/>
  <c r="M84" i="9" s="1"/>
  <c r="BC83" i="9"/>
  <c r="BB83" i="9"/>
  <c r="BA83" i="9"/>
  <c r="AZ83" i="9"/>
  <c r="AY83" i="9"/>
  <c r="AX83" i="9"/>
  <c r="AW83" i="9"/>
  <c r="AV83" i="9"/>
  <c r="AU83" i="9"/>
  <c r="AT83" i="9"/>
  <c r="AS83" i="9"/>
  <c r="AR83" i="9"/>
  <c r="AQ83" i="9"/>
  <c r="AP83" i="9"/>
  <c r="AO83" i="9"/>
  <c r="AN83" i="9"/>
  <c r="AM83" i="9"/>
  <c r="AL83" i="9"/>
  <c r="AK83" i="9"/>
  <c r="AJ83" i="9"/>
  <c r="AI83" i="9"/>
  <c r="AH83" i="9"/>
  <c r="AG83" i="9"/>
  <c r="AF83" i="9"/>
  <c r="AC83" i="9"/>
  <c r="AD83" i="9" s="1"/>
  <c r="J83" i="9"/>
  <c r="N83" i="9" s="1"/>
  <c r="I83" i="9"/>
  <c r="BC82" i="9"/>
  <c r="BB82" i="9"/>
  <c r="BA82" i="9"/>
  <c r="AZ82" i="9"/>
  <c r="AY82" i="9"/>
  <c r="AX82" i="9"/>
  <c r="AW82" i="9"/>
  <c r="AV82" i="9"/>
  <c r="AU82" i="9"/>
  <c r="AT82" i="9"/>
  <c r="AS82" i="9"/>
  <c r="AR82" i="9"/>
  <c r="AQ82" i="9"/>
  <c r="AP82" i="9"/>
  <c r="AO82" i="9"/>
  <c r="AN82" i="9"/>
  <c r="AM82" i="9"/>
  <c r="AL82" i="9"/>
  <c r="AK82" i="9"/>
  <c r="AJ82" i="9"/>
  <c r="AI82" i="9"/>
  <c r="AH82" i="9"/>
  <c r="AG82" i="9"/>
  <c r="AF82" i="9"/>
  <c r="AC82" i="9"/>
  <c r="AD82" i="9" s="1"/>
  <c r="J82" i="9"/>
  <c r="N82" i="9" s="1"/>
  <c r="I82" i="9"/>
  <c r="M82" i="9" s="1"/>
  <c r="BC81" i="9"/>
  <c r="BB81" i="9"/>
  <c r="BA81" i="9"/>
  <c r="AZ81" i="9"/>
  <c r="AY81" i="9"/>
  <c r="AX81" i="9"/>
  <c r="AW81" i="9"/>
  <c r="AV81" i="9"/>
  <c r="AU81" i="9"/>
  <c r="AT81" i="9"/>
  <c r="AS81" i="9"/>
  <c r="AR81" i="9"/>
  <c r="AQ81" i="9"/>
  <c r="AP81" i="9"/>
  <c r="AO81" i="9"/>
  <c r="AN81" i="9"/>
  <c r="AM81" i="9"/>
  <c r="AL81" i="9"/>
  <c r="AK81" i="9"/>
  <c r="AJ81" i="9"/>
  <c r="AI81" i="9"/>
  <c r="AH81" i="9"/>
  <c r="AG81" i="9"/>
  <c r="AF81" i="9"/>
  <c r="AC81" i="9"/>
  <c r="AD81" i="9" s="1"/>
  <c r="J81" i="9"/>
  <c r="N81" i="9" s="1"/>
  <c r="I81" i="9"/>
  <c r="BC80" i="9"/>
  <c r="BB80" i="9"/>
  <c r="BA80" i="9"/>
  <c r="AZ80" i="9"/>
  <c r="AY80" i="9"/>
  <c r="AX80" i="9"/>
  <c r="AW80" i="9"/>
  <c r="AV80" i="9"/>
  <c r="AU80" i="9"/>
  <c r="AT80" i="9"/>
  <c r="AS80" i="9"/>
  <c r="AR80" i="9"/>
  <c r="AQ80" i="9"/>
  <c r="AP80" i="9"/>
  <c r="AO80" i="9"/>
  <c r="AN80" i="9"/>
  <c r="AM80" i="9"/>
  <c r="AL80" i="9"/>
  <c r="AK80" i="9"/>
  <c r="AJ80" i="9"/>
  <c r="AI80" i="9"/>
  <c r="AH80" i="9"/>
  <c r="AG80" i="9"/>
  <c r="AF80" i="9"/>
  <c r="AC80" i="9"/>
  <c r="AD80" i="9" s="1"/>
  <c r="J80" i="9"/>
  <c r="N80" i="9" s="1"/>
  <c r="I80" i="9"/>
  <c r="K80" i="9" s="1"/>
  <c r="BC78" i="9"/>
  <c r="BB78" i="9"/>
  <c r="BA78" i="9"/>
  <c r="AZ78" i="9"/>
  <c r="AY78" i="9"/>
  <c r="AX78" i="9"/>
  <c r="AW78" i="9"/>
  <c r="AV78" i="9"/>
  <c r="AU78" i="9"/>
  <c r="AT78" i="9"/>
  <c r="AS78" i="9"/>
  <c r="AR78" i="9"/>
  <c r="AQ78" i="9"/>
  <c r="AP78" i="9"/>
  <c r="AO78" i="9"/>
  <c r="AN78" i="9"/>
  <c r="AM78" i="9"/>
  <c r="AL78" i="9"/>
  <c r="AK78" i="9"/>
  <c r="AJ78" i="9"/>
  <c r="AI78" i="9"/>
  <c r="AH78" i="9"/>
  <c r="AG78" i="9"/>
  <c r="AF78" i="9"/>
  <c r="AC78" i="9"/>
  <c r="AD78" i="9" s="1"/>
  <c r="J78" i="9"/>
  <c r="N78" i="9" s="1"/>
  <c r="I78" i="9"/>
  <c r="BC77" i="9"/>
  <c r="BB77" i="9"/>
  <c r="BA77" i="9"/>
  <c r="AZ77" i="9"/>
  <c r="AY77" i="9"/>
  <c r="AX77" i="9"/>
  <c r="AW77" i="9"/>
  <c r="AV77" i="9"/>
  <c r="AU77" i="9"/>
  <c r="AT77" i="9"/>
  <c r="AS77" i="9"/>
  <c r="AR77" i="9"/>
  <c r="AQ77" i="9"/>
  <c r="AP77" i="9"/>
  <c r="AO77" i="9"/>
  <c r="AN77" i="9"/>
  <c r="AM77" i="9"/>
  <c r="AL77" i="9"/>
  <c r="AK77" i="9"/>
  <c r="AJ77" i="9"/>
  <c r="AI77" i="9"/>
  <c r="AH77" i="9"/>
  <c r="AG77" i="9"/>
  <c r="AF77" i="9"/>
  <c r="AC77" i="9"/>
  <c r="AD77" i="9" s="1"/>
  <c r="J77" i="9"/>
  <c r="N77" i="9" s="1"/>
  <c r="I77" i="9"/>
  <c r="M77" i="9" s="1"/>
  <c r="BC76" i="9"/>
  <c r="BB76" i="9"/>
  <c r="BA76" i="9"/>
  <c r="AZ76" i="9"/>
  <c r="AY76" i="9"/>
  <c r="AX76" i="9"/>
  <c r="AW76" i="9"/>
  <c r="AV76" i="9"/>
  <c r="AU76" i="9"/>
  <c r="AT76" i="9"/>
  <c r="AS76" i="9"/>
  <c r="AR76" i="9"/>
  <c r="AQ76" i="9"/>
  <c r="AP76" i="9"/>
  <c r="AO76" i="9"/>
  <c r="AN76" i="9"/>
  <c r="AM76" i="9"/>
  <c r="AL76" i="9"/>
  <c r="AK76" i="9"/>
  <c r="AJ76" i="9"/>
  <c r="AI76" i="9"/>
  <c r="AH76" i="9"/>
  <c r="AG76" i="9"/>
  <c r="AF76" i="9"/>
  <c r="AC76" i="9"/>
  <c r="AD76" i="9" s="1"/>
  <c r="J76" i="9"/>
  <c r="N76" i="9" s="1"/>
  <c r="I76" i="9"/>
  <c r="BC75" i="9"/>
  <c r="BB75" i="9"/>
  <c r="BA75" i="9"/>
  <c r="AZ75" i="9"/>
  <c r="AY75" i="9"/>
  <c r="AX75" i="9"/>
  <c r="AW75" i="9"/>
  <c r="AV75" i="9"/>
  <c r="AU75" i="9"/>
  <c r="AT75" i="9"/>
  <c r="AS75" i="9"/>
  <c r="AR75" i="9"/>
  <c r="AQ75" i="9"/>
  <c r="AP75" i="9"/>
  <c r="AO75" i="9"/>
  <c r="AN75" i="9"/>
  <c r="AM75" i="9"/>
  <c r="AL75" i="9"/>
  <c r="AK75" i="9"/>
  <c r="AJ75" i="9"/>
  <c r="AI75" i="9"/>
  <c r="AH75" i="9"/>
  <c r="AG75" i="9"/>
  <c r="AF75" i="9"/>
  <c r="AC75" i="9"/>
  <c r="AD75" i="9" s="1"/>
  <c r="J75" i="9"/>
  <c r="N75" i="9" s="1"/>
  <c r="I75" i="9"/>
  <c r="M75" i="9" s="1"/>
  <c r="BC74" i="9"/>
  <c r="BB74" i="9"/>
  <c r="BA74" i="9"/>
  <c r="AZ74" i="9"/>
  <c r="AY74" i="9"/>
  <c r="AX74" i="9"/>
  <c r="AW74" i="9"/>
  <c r="AV74" i="9"/>
  <c r="AU74" i="9"/>
  <c r="AT74" i="9"/>
  <c r="AS74" i="9"/>
  <c r="AR74" i="9"/>
  <c r="AQ74" i="9"/>
  <c r="AP74" i="9"/>
  <c r="AO74" i="9"/>
  <c r="AN74" i="9"/>
  <c r="AM74" i="9"/>
  <c r="AL74" i="9"/>
  <c r="AK74" i="9"/>
  <c r="AJ74" i="9"/>
  <c r="AI74" i="9"/>
  <c r="AH74" i="9"/>
  <c r="AG74" i="9"/>
  <c r="AF74" i="9"/>
  <c r="AC74" i="9"/>
  <c r="AD74" i="9" s="1"/>
  <c r="J74" i="9"/>
  <c r="N74" i="9" s="1"/>
  <c r="I74" i="9"/>
  <c r="BC73" i="9"/>
  <c r="BB73" i="9"/>
  <c r="BA73" i="9"/>
  <c r="AZ73" i="9"/>
  <c r="AY73" i="9"/>
  <c r="AX73" i="9"/>
  <c r="AW73" i="9"/>
  <c r="AV73" i="9"/>
  <c r="AU73" i="9"/>
  <c r="AT73" i="9"/>
  <c r="AS73" i="9"/>
  <c r="AR73" i="9"/>
  <c r="AQ73" i="9"/>
  <c r="AP73" i="9"/>
  <c r="AO73" i="9"/>
  <c r="AN73" i="9"/>
  <c r="AM73" i="9"/>
  <c r="AL73" i="9"/>
  <c r="AK73" i="9"/>
  <c r="AJ73" i="9"/>
  <c r="AI73" i="9"/>
  <c r="AH73" i="9"/>
  <c r="AG73" i="9"/>
  <c r="AF73" i="9"/>
  <c r="AC73" i="9"/>
  <c r="AD73" i="9" s="1"/>
  <c r="J73" i="9"/>
  <c r="N73" i="9" s="1"/>
  <c r="I73" i="9"/>
  <c r="M73" i="9" s="1"/>
  <c r="BC71" i="9"/>
  <c r="BB71" i="9"/>
  <c r="BA71" i="9"/>
  <c r="AZ71" i="9"/>
  <c r="AY71" i="9"/>
  <c r="AX71" i="9"/>
  <c r="AW71" i="9"/>
  <c r="AV71" i="9"/>
  <c r="AU71" i="9"/>
  <c r="AT71" i="9"/>
  <c r="AS71" i="9"/>
  <c r="AR71" i="9"/>
  <c r="AQ71" i="9"/>
  <c r="AP71" i="9"/>
  <c r="AO71" i="9"/>
  <c r="AN71" i="9"/>
  <c r="AM71" i="9"/>
  <c r="AL71" i="9"/>
  <c r="AK71" i="9"/>
  <c r="AJ71" i="9"/>
  <c r="AI71" i="9"/>
  <c r="AH71" i="9"/>
  <c r="AG71" i="9"/>
  <c r="AF71" i="9"/>
  <c r="AC71" i="9"/>
  <c r="AD71" i="9" s="1"/>
  <c r="J71" i="9"/>
  <c r="N71" i="9" s="1"/>
  <c r="I71" i="9"/>
  <c r="BC70" i="9"/>
  <c r="BB70" i="9"/>
  <c r="BA70" i="9"/>
  <c r="AZ70" i="9"/>
  <c r="AY70" i="9"/>
  <c r="AX70" i="9"/>
  <c r="AW70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C70" i="9"/>
  <c r="AD70" i="9" s="1"/>
  <c r="J70" i="9"/>
  <c r="N70" i="9" s="1"/>
  <c r="I70" i="9"/>
  <c r="K70" i="9" s="1"/>
  <c r="BC69" i="9"/>
  <c r="BB69" i="9"/>
  <c r="BA69" i="9"/>
  <c r="AZ69" i="9"/>
  <c r="AY69" i="9"/>
  <c r="AX69" i="9"/>
  <c r="AW69" i="9"/>
  <c r="AV69" i="9"/>
  <c r="AU69" i="9"/>
  <c r="AT69" i="9"/>
  <c r="AS69" i="9"/>
  <c r="AR69" i="9"/>
  <c r="AQ69" i="9"/>
  <c r="AP69" i="9"/>
  <c r="AO69" i="9"/>
  <c r="AN69" i="9"/>
  <c r="AM69" i="9"/>
  <c r="AL69" i="9"/>
  <c r="AK69" i="9"/>
  <c r="AJ69" i="9"/>
  <c r="AI69" i="9"/>
  <c r="AH69" i="9"/>
  <c r="AG69" i="9"/>
  <c r="AF69" i="9"/>
  <c r="AC69" i="9"/>
  <c r="AD69" i="9" s="1"/>
  <c r="J69" i="9"/>
  <c r="N69" i="9" s="1"/>
  <c r="I69" i="9"/>
  <c r="BC68" i="9"/>
  <c r="BB68" i="9"/>
  <c r="BA68" i="9"/>
  <c r="AZ68" i="9"/>
  <c r="AY68" i="9"/>
  <c r="AX68" i="9"/>
  <c r="AW68" i="9"/>
  <c r="AV68" i="9"/>
  <c r="AU68" i="9"/>
  <c r="AT68" i="9"/>
  <c r="AS68" i="9"/>
  <c r="AR68" i="9"/>
  <c r="AQ68" i="9"/>
  <c r="AP68" i="9"/>
  <c r="AO68" i="9"/>
  <c r="AN68" i="9"/>
  <c r="AM68" i="9"/>
  <c r="AL68" i="9"/>
  <c r="AK68" i="9"/>
  <c r="AJ68" i="9"/>
  <c r="AI68" i="9"/>
  <c r="AH68" i="9"/>
  <c r="AG68" i="9"/>
  <c r="AF68" i="9"/>
  <c r="AC68" i="9"/>
  <c r="AD68" i="9" s="1"/>
  <c r="J68" i="9"/>
  <c r="N68" i="9" s="1"/>
  <c r="I68" i="9"/>
  <c r="M68" i="9" s="1"/>
  <c r="BC67" i="9"/>
  <c r="BB67" i="9"/>
  <c r="BA67" i="9"/>
  <c r="AZ67" i="9"/>
  <c r="AY67" i="9"/>
  <c r="AX67" i="9"/>
  <c r="AW67" i="9"/>
  <c r="AV67" i="9"/>
  <c r="AU67" i="9"/>
  <c r="AT67" i="9"/>
  <c r="AS67" i="9"/>
  <c r="AR67" i="9"/>
  <c r="AQ67" i="9"/>
  <c r="AP67" i="9"/>
  <c r="AO67" i="9"/>
  <c r="AN67" i="9"/>
  <c r="AM67" i="9"/>
  <c r="AL67" i="9"/>
  <c r="AK67" i="9"/>
  <c r="AJ67" i="9"/>
  <c r="AI67" i="9"/>
  <c r="AH67" i="9"/>
  <c r="AG67" i="9"/>
  <c r="AF67" i="9"/>
  <c r="AC67" i="9"/>
  <c r="AD67" i="9" s="1"/>
  <c r="J67" i="9"/>
  <c r="N67" i="9" s="1"/>
  <c r="I67" i="9"/>
  <c r="BC66" i="9"/>
  <c r="BB66" i="9"/>
  <c r="BA66" i="9"/>
  <c r="AZ66" i="9"/>
  <c r="AY66" i="9"/>
  <c r="AX66" i="9"/>
  <c r="AW66" i="9"/>
  <c r="AV66" i="9"/>
  <c r="AU66" i="9"/>
  <c r="AT66" i="9"/>
  <c r="AS66" i="9"/>
  <c r="AR66" i="9"/>
  <c r="AQ66" i="9"/>
  <c r="AP66" i="9"/>
  <c r="AO66" i="9"/>
  <c r="AN66" i="9"/>
  <c r="AM66" i="9"/>
  <c r="AL66" i="9"/>
  <c r="AK66" i="9"/>
  <c r="AJ66" i="9"/>
  <c r="AI66" i="9"/>
  <c r="AH66" i="9"/>
  <c r="AG66" i="9"/>
  <c r="AF66" i="9"/>
  <c r="AC66" i="9"/>
  <c r="AD66" i="9" s="1"/>
  <c r="J66" i="9"/>
  <c r="N66" i="9" s="1"/>
  <c r="I66" i="9"/>
  <c r="M66" i="9" s="1"/>
  <c r="BC64" i="9"/>
  <c r="BB64" i="9"/>
  <c r="BA64" i="9"/>
  <c r="AZ64" i="9"/>
  <c r="AY64" i="9"/>
  <c r="AX64" i="9"/>
  <c r="AW64" i="9"/>
  <c r="AV64" i="9"/>
  <c r="AU64" i="9"/>
  <c r="AT64" i="9"/>
  <c r="AS64" i="9"/>
  <c r="AR64" i="9"/>
  <c r="AQ64" i="9"/>
  <c r="AP64" i="9"/>
  <c r="AO64" i="9"/>
  <c r="AN64" i="9"/>
  <c r="AM64" i="9"/>
  <c r="AL64" i="9"/>
  <c r="AK64" i="9"/>
  <c r="AJ64" i="9"/>
  <c r="AI64" i="9"/>
  <c r="AH64" i="9"/>
  <c r="AG64" i="9"/>
  <c r="AF64" i="9"/>
  <c r="AC64" i="9"/>
  <c r="AD64" i="9" s="1"/>
  <c r="J64" i="9"/>
  <c r="N64" i="9" s="1"/>
  <c r="I64" i="9"/>
  <c r="BC63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C63" i="9"/>
  <c r="AD63" i="9" s="1"/>
  <c r="J63" i="9"/>
  <c r="N63" i="9" s="1"/>
  <c r="I63" i="9"/>
  <c r="M63" i="9" s="1"/>
  <c r="BC62" i="9"/>
  <c r="BB62" i="9"/>
  <c r="BA62" i="9"/>
  <c r="AZ62" i="9"/>
  <c r="AY62" i="9"/>
  <c r="AX62" i="9"/>
  <c r="AW62" i="9"/>
  <c r="AV62" i="9"/>
  <c r="AU62" i="9"/>
  <c r="AT62" i="9"/>
  <c r="AS62" i="9"/>
  <c r="AR62" i="9"/>
  <c r="AQ62" i="9"/>
  <c r="AP62" i="9"/>
  <c r="AO62" i="9"/>
  <c r="AN62" i="9"/>
  <c r="AM62" i="9"/>
  <c r="AL62" i="9"/>
  <c r="AK62" i="9"/>
  <c r="AJ62" i="9"/>
  <c r="AI62" i="9"/>
  <c r="AH62" i="9"/>
  <c r="AG62" i="9"/>
  <c r="AF62" i="9"/>
  <c r="AC62" i="9"/>
  <c r="AD62" i="9" s="1"/>
  <c r="J62" i="9"/>
  <c r="N62" i="9" s="1"/>
  <c r="I62" i="9"/>
  <c r="BC61" i="9"/>
  <c r="BB61" i="9"/>
  <c r="BA61" i="9"/>
  <c r="AZ61" i="9"/>
  <c r="AY61" i="9"/>
  <c r="AX61" i="9"/>
  <c r="AW61" i="9"/>
  <c r="AV61" i="9"/>
  <c r="AU61" i="9"/>
  <c r="AT61" i="9"/>
  <c r="AS61" i="9"/>
  <c r="AR61" i="9"/>
  <c r="AQ61" i="9"/>
  <c r="AP61" i="9"/>
  <c r="AO61" i="9"/>
  <c r="AN61" i="9"/>
  <c r="AM61" i="9"/>
  <c r="AL61" i="9"/>
  <c r="AK61" i="9"/>
  <c r="AJ61" i="9"/>
  <c r="AI61" i="9"/>
  <c r="AH61" i="9"/>
  <c r="AG61" i="9"/>
  <c r="AF61" i="9"/>
  <c r="AC61" i="9"/>
  <c r="AD61" i="9" s="1"/>
  <c r="J61" i="9"/>
  <c r="N61" i="9" s="1"/>
  <c r="I61" i="9"/>
  <c r="K61" i="9" s="1"/>
  <c r="BC60" i="9"/>
  <c r="BB60" i="9"/>
  <c r="BA60" i="9"/>
  <c r="AZ60" i="9"/>
  <c r="AY60" i="9"/>
  <c r="AX60" i="9"/>
  <c r="AW60" i="9"/>
  <c r="AV60" i="9"/>
  <c r="AU60" i="9"/>
  <c r="AT60" i="9"/>
  <c r="AS60" i="9"/>
  <c r="AR60" i="9"/>
  <c r="AQ60" i="9"/>
  <c r="AP60" i="9"/>
  <c r="AO60" i="9"/>
  <c r="AN60" i="9"/>
  <c r="AM60" i="9"/>
  <c r="AL60" i="9"/>
  <c r="AK60" i="9"/>
  <c r="AJ60" i="9"/>
  <c r="AI60" i="9"/>
  <c r="AH60" i="9"/>
  <c r="AG60" i="9"/>
  <c r="AF60" i="9"/>
  <c r="AC60" i="9"/>
  <c r="AD60" i="9" s="1"/>
  <c r="J60" i="9"/>
  <c r="N60" i="9" s="1"/>
  <c r="I60" i="9"/>
  <c r="BC59" i="9"/>
  <c r="BB59" i="9"/>
  <c r="BA59" i="9"/>
  <c r="AZ59" i="9"/>
  <c r="AY59" i="9"/>
  <c r="AX59" i="9"/>
  <c r="AW59" i="9"/>
  <c r="AV59" i="9"/>
  <c r="AU59" i="9"/>
  <c r="AT59" i="9"/>
  <c r="AS59" i="9"/>
  <c r="AR59" i="9"/>
  <c r="AQ59" i="9"/>
  <c r="AP59" i="9"/>
  <c r="AO59" i="9"/>
  <c r="AN59" i="9"/>
  <c r="AM59" i="9"/>
  <c r="AL59" i="9"/>
  <c r="AK59" i="9"/>
  <c r="AJ59" i="9"/>
  <c r="AI59" i="9"/>
  <c r="AH59" i="9"/>
  <c r="AG59" i="9"/>
  <c r="AF59" i="9"/>
  <c r="AC59" i="9"/>
  <c r="AD59" i="9" s="1"/>
  <c r="J59" i="9"/>
  <c r="N59" i="9" s="1"/>
  <c r="I59" i="9"/>
  <c r="M59" i="9" s="1"/>
  <c r="BC57" i="9"/>
  <c r="BB57" i="9"/>
  <c r="BA57" i="9"/>
  <c r="AZ57" i="9"/>
  <c r="AY57" i="9"/>
  <c r="AX57" i="9"/>
  <c r="AW57" i="9"/>
  <c r="AV57" i="9"/>
  <c r="AU57" i="9"/>
  <c r="AT57" i="9"/>
  <c r="AS57" i="9"/>
  <c r="AR57" i="9"/>
  <c r="AQ57" i="9"/>
  <c r="AP57" i="9"/>
  <c r="AO57" i="9"/>
  <c r="AN57" i="9"/>
  <c r="AM57" i="9"/>
  <c r="AL57" i="9"/>
  <c r="AK57" i="9"/>
  <c r="AJ57" i="9"/>
  <c r="AI57" i="9"/>
  <c r="AH57" i="9"/>
  <c r="AG57" i="9"/>
  <c r="AF57" i="9"/>
  <c r="AC57" i="9"/>
  <c r="AD57" i="9" s="1"/>
  <c r="J57" i="9"/>
  <c r="N57" i="9" s="1"/>
  <c r="I57" i="9"/>
  <c r="BC56" i="9"/>
  <c r="BB56" i="9"/>
  <c r="BA56" i="9"/>
  <c r="AZ56" i="9"/>
  <c r="AY56" i="9"/>
  <c r="AX56" i="9"/>
  <c r="AW56" i="9"/>
  <c r="AV56" i="9"/>
  <c r="AU56" i="9"/>
  <c r="AT56" i="9"/>
  <c r="AS56" i="9"/>
  <c r="AR56" i="9"/>
  <c r="AQ56" i="9"/>
  <c r="AP56" i="9"/>
  <c r="AO56" i="9"/>
  <c r="AN56" i="9"/>
  <c r="AM56" i="9"/>
  <c r="AL56" i="9"/>
  <c r="AK56" i="9"/>
  <c r="AJ56" i="9"/>
  <c r="AI56" i="9"/>
  <c r="AH56" i="9"/>
  <c r="AG56" i="9"/>
  <c r="AF56" i="9"/>
  <c r="AC56" i="9"/>
  <c r="AD56" i="9" s="1"/>
  <c r="J56" i="9"/>
  <c r="N56" i="9" s="1"/>
  <c r="I56" i="9"/>
  <c r="M56" i="9" s="1"/>
  <c r="BC55" i="9"/>
  <c r="BB55" i="9"/>
  <c r="BA55" i="9"/>
  <c r="AZ55" i="9"/>
  <c r="AY55" i="9"/>
  <c r="AX55" i="9"/>
  <c r="AW55" i="9"/>
  <c r="AV55" i="9"/>
  <c r="AU55" i="9"/>
  <c r="AT55" i="9"/>
  <c r="AS55" i="9"/>
  <c r="AR55" i="9"/>
  <c r="AQ55" i="9"/>
  <c r="AP55" i="9"/>
  <c r="AO55" i="9"/>
  <c r="AN55" i="9"/>
  <c r="AM55" i="9"/>
  <c r="AL55" i="9"/>
  <c r="AK55" i="9"/>
  <c r="AJ55" i="9"/>
  <c r="AI55" i="9"/>
  <c r="AH55" i="9"/>
  <c r="AG55" i="9"/>
  <c r="AF55" i="9"/>
  <c r="AC55" i="9"/>
  <c r="AD55" i="9" s="1"/>
  <c r="J55" i="9"/>
  <c r="N55" i="9" s="1"/>
  <c r="I55" i="9"/>
  <c r="BC54" i="9"/>
  <c r="BB54" i="9"/>
  <c r="BA54" i="9"/>
  <c r="AZ54" i="9"/>
  <c r="AY54" i="9"/>
  <c r="AX54" i="9"/>
  <c r="AW54" i="9"/>
  <c r="AV54" i="9"/>
  <c r="AU54" i="9"/>
  <c r="AT54" i="9"/>
  <c r="AS54" i="9"/>
  <c r="AR54" i="9"/>
  <c r="AQ54" i="9"/>
  <c r="AP54" i="9"/>
  <c r="AO54" i="9"/>
  <c r="AN54" i="9"/>
  <c r="AM54" i="9"/>
  <c r="AL54" i="9"/>
  <c r="AK54" i="9"/>
  <c r="AJ54" i="9"/>
  <c r="AI54" i="9"/>
  <c r="AH54" i="9"/>
  <c r="AG54" i="9"/>
  <c r="AF54" i="9"/>
  <c r="AC54" i="9"/>
  <c r="AD54" i="9" s="1"/>
  <c r="J54" i="9"/>
  <c r="N54" i="9" s="1"/>
  <c r="I54" i="9"/>
  <c r="M54" i="9" s="1"/>
  <c r="BC53" i="9"/>
  <c r="BB53" i="9"/>
  <c r="BA53" i="9"/>
  <c r="AZ53" i="9"/>
  <c r="AY53" i="9"/>
  <c r="AX53" i="9"/>
  <c r="AW53" i="9"/>
  <c r="AV53" i="9"/>
  <c r="AU53" i="9"/>
  <c r="AT53" i="9"/>
  <c r="AS53" i="9"/>
  <c r="AR53" i="9"/>
  <c r="AQ53" i="9"/>
  <c r="AP53" i="9"/>
  <c r="AO53" i="9"/>
  <c r="AN53" i="9"/>
  <c r="AM53" i="9"/>
  <c r="AL53" i="9"/>
  <c r="AK53" i="9"/>
  <c r="AJ53" i="9"/>
  <c r="AI53" i="9"/>
  <c r="AH53" i="9"/>
  <c r="AG53" i="9"/>
  <c r="AF53" i="9"/>
  <c r="AC53" i="9"/>
  <c r="AD53" i="9" s="1"/>
  <c r="J53" i="9"/>
  <c r="N53" i="9" s="1"/>
  <c r="I53" i="9"/>
  <c r="BC52" i="9"/>
  <c r="BB52" i="9"/>
  <c r="BA52" i="9"/>
  <c r="AZ52" i="9"/>
  <c r="AY52" i="9"/>
  <c r="AX52" i="9"/>
  <c r="AW52" i="9"/>
  <c r="AV52" i="9"/>
  <c r="AU52" i="9"/>
  <c r="AT52" i="9"/>
  <c r="AS52" i="9"/>
  <c r="AR52" i="9"/>
  <c r="AQ52" i="9"/>
  <c r="AP52" i="9"/>
  <c r="AO52" i="9"/>
  <c r="AN52" i="9"/>
  <c r="AM52" i="9"/>
  <c r="AL52" i="9"/>
  <c r="AK52" i="9"/>
  <c r="AJ52" i="9"/>
  <c r="AI52" i="9"/>
  <c r="AH52" i="9"/>
  <c r="AG52" i="9"/>
  <c r="AF52" i="9"/>
  <c r="AC52" i="9"/>
  <c r="AD52" i="9" s="1"/>
  <c r="J52" i="9"/>
  <c r="N52" i="9" s="1"/>
  <c r="I52" i="9"/>
  <c r="K52" i="9" s="1"/>
  <c r="BC50" i="9"/>
  <c r="BB50" i="9"/>
  <c r="BA50" i="9"/>
  <c r="AZ50" i="9"/>
  <c r="AY50" i="9"/>
  <c r="AX50" i="9"/>
  <c r="AW50" i="9"/>
  <c r="AV50" i="9"/>
  <c r="AU50" i="9"/>
  <c r="AT50" i="9"/>
  <c r="AS50" i="9"/>
  <c r="AR50" i="9"/>
  <c r="AQ50" i="9"/>
  <c r="AP50" i="9"/>
  <c r="AO50" i="9"/>
  <c r="AN50" i="9"/>
  <c r="AM50" i="9"/>
  <c r="AL50" i="9"/>
  <c r="AK50" i="9"/>
  <c r="AJ50" i="9"/>
  <c r="AI50" i="9"/>
  <c r="AH50" i="9"/>
  <c r="AG50" i="9"/>
  <c r="AF50" i="9"/>
  <c r="AC50" i="9"/>
  <c r="AD50" i="9" s="1"/>
  <c r="J50" i="9"/>
  <c r="N50" i="9" s="1"/>
  <c r="I50" i="9"/>
  <c r="BC49" i="9"/>
  <c r="BB49" i="9"/>
  <c r="BA49" i="9"/>
  <c r="AZ49" i="9"/>
  <c r="AY49" i="9"/>
  <c r="AX49" i="9"/>
  <c r="AW49" i="9"/>
  <c r="AV49" i="9"/>
  <c r="AU49" i="9"/>
  <c r="AT49" i="9"/>
  <c r="AS49" i="9"/>
  <c r="AR49" i="9"/>
  <c r="AQ49" i="9"/>
  <c r="AP49" i="9"/>
  <c r="AO49" i="9"/>
  <c r="AN49" i="9"/>
  <c r="AM49" i="9"/>
  <c r="AL49" i="9"/>
  <c r="AK49" i="9"/>
  <c r="AJ49" i="9"/>
  <c r="AI49" i="9"/>
  <c r="AH49" i="9"/>
  <c r="AG49" i="9"/>
  <c r="AF49" i="9"/>
  <c r="AC49" i="9"/>
  <c r="AD49" i="9" s="1"/>
  <c r="J49" i="9"/>
  <c r="N49" i="9" s="1"/>
  <c r="I49" i="9"/>
  <c r="M49" i="9" s="1"/>
  <c r="BC48" i="9"/>
  <c r="BB48" i="9"/>
  <c r="BA48" i="9"/>
  <c r="AZ48" i="9"/>
  <c r="AY48" i="9"/>
  <c r="AX48" i="9"/>
  <c r="AW48" i="9"/>
  <c r="AV48" i="9"/>
  <c r="AU48" i="9"/>
  <c r="AT48" i="9"/>
  <c r="AS48" i="9"/>
  <c r="AR48" i="9"/>
  <c r="AQ48" i="9"/>
  <c r="AP48" i="9"/>
  <c r="AO48" i="9"/>
  <c r="AN48" i="9"/>
  <c r="AM48" i="9"/>
  <c r="AL48" i="9"/>
  <c r="AK48" i="9"/>
  <c r="AJ48" i="9"/>
  <c r="AI48" i="9"/>
  <c r="AH48" i="9"/>
  <c r="AG48" i="9"/>
  <c r="AF48" i="9"/>
  <c r="AC48" i="9"/>
  <c r="AD48" i="9" s="1"/>
  <c r="J48" i="9"/>
  <c r="N48" i="9" s="1"/>
  <c r="I48" i="9"/>
  <c r="BC47" i="9"/>
  <c r="BB47" i="9"/>
  <c r="BA47" i="9"/>
  <c r="AZ47" i="9"/>
  <c r="AY47" i="9"/>
  <c r="AX47" i="9"/>
  <c r="AW47" i="9"/>
  <c r="AV47" i="9"/>
  <c r="AU47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C47" i="9"/>
  <c r="AD47" i="9" s="1"/>
  <c r="J47" i="9"/>
  <c r="N47" i="9" s="1"/>
  <c r="I47" i="9"/>
  <c r="M47" i="9" s="1"/>
  <c r="BC46" i="9"/>
  <c r="BB46" i="9"/>
  <c r="BA46" i="9"/>
  <c r="AZ46" i="9"/>
  <c r="AY46" i="9"/>
  <c r="AX46" i="9"/>
  <c r="AW46" i="9"/>
  <c r="AV46" i="9"/>
  <c r="AU46" i="9"/>
  <c r="AT46" i="9"/>
  <c r="AS46" i="9"/>
  <c r="AR46" i="9"/>
  <c r="AQ46" i="9"/>
  <c r="AP46" i="9"/>
  <c r="AO46" i="9"/>
  <c r="AN46" i="9"/>
  <c r="AM46" i="9"/>
  <c r="AL46" i="9"/>
  <c r="AK46" i="9"/>
  <c r="AJ46" i="9"/>
  <c r="AI46" i="9"/>
  <c r="AH46" i="9"/>
  <c r="AG46" i="9"/>
  <c r="AF46" i="9"/>
  <c r="AC46" i="9"/>
  <c r="AD46" i="9" s="1"/>
  <c r="J46" i="9"/>
  <c r="N46" i="9" s="1"/>
  <c r="I46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O45" i="9"/>
  <c r="AN45" i="9"/>
  <c r="AM45" i="9"/>
  <c r="AL45" i="9"/>
  <c r="AK45" i="9"/>
  <c r="AJ45" i="9"/>
  <c r="AI45" i="9"/>
  <c r="AH45" i="9"/>
  <c r="AG45" i="9"/>
  <c r="AF45" i="9"/>
  <c r="AC45" i="9"/>
  <c r="AD45" i="9" s="1"/>
  <c r="J45" i="9"/>
  <c r="N45" i="9" s="1"/>
  <c r="I45" i="9"/>
  <c r="M45" i="9" s="1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O43" i="9"/>
  <c r="AN43" i="9"/>
  <c r="AM43" i="9"/>
  <c r="AL43" i="9"/>
  <c r="AK43" i="9"/>
  <c r="AJ43" i="9"/>
  <c r="AI43" i="9"/>
  <c r="AH43" i="9"/>
  <c r="AG43" i="9"/>
  <c r="AF43" i="9"/>
  <c r="AC43" i="9"/>
  <c r="AD43" i="9" s="1"/>
  <c r="J43" i="9"/>
  <c r="N43" i="9" s="1"/>
  <c r="I43" i="9"/>
  <c r="M43" i="9" s="1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C42" i="9"/>
  <c r="AD42" i="9" s="1"/>
  <c r="J42" i="9"/>
  <c r="N42" i="9" s="1"/>
  <c r="I42" i="9"/>
  <c r="K42" i="9" s="1"/>
  <c r="BC41" i="9"/>
  <c r="BB41" i="9"/>
  <c r="BA41" i="9"/>
  <c r="AZ41" i="9"/>
  <c r="AY41" i="9"/>
  <c r="AX41" i="9"/>
  <c r="AW41" i="9"/>
  <c r="AV41" i="9"/>
  <c r="AU41" i="9"/>
  <c r="AT41" i="9"/>
  <c r="AS41" i="9"/>
  <c r="AR41" i="9"/>
  <c r="AQ41" i="9"/>
  <c r="AP41" i="9"/>
  <c r="AO41" i="9"/>
  <c r="AN41" i="9"/>
  <c r="AM41" i="9"/>
  <c r="AL41" i="9"/>
  <c r="AK41" i="9"/>
  <c r="AJ41" i="9"/>
  <c r="AI41" i="9"/>
  <c r="AH41" i="9"/>
  <c r="AG41" i="9"/>
  <c r="AF41" i="9"/>
  <c r="AC41" i="9"/>
  <c r="AD41" i="9" s="1"/>
  <c r="J41" i="9"/>
  <c r="N41" i="9" s="1"/>
  <c r="I41" i="9"/>
  <c r="M41" i="9" s="1"/>
  <c r="BC40" i="9"/>
  <c r="BB40" i="9"/>
  <c r="BA40" i="9"/>
  <c r="AZ40" i="9"/>
  <c r="AY40" i="9"/>
  <c r="AX40" i="9"/>
  <c r="AW40" i="9"/>
  <c r="AV40" i="9"/>
  <c r="AU40" i="9"/>
  <c r="AT40" i="9"/>
  <c r="AS40" i="9"/>
  <c r="AR40" i="9"/>
  <c r="AQ40" i="9"/>
  <c r="AP40" i="9"/>
  <c r="AO40" i="9"/>
  <c r="AN40" i="9"/>
  <c r="AM40" i="9"/>
  <c r="AL40" i="9"/>
  <c r="AK40" i="9"/>
  <c r="AJ40" i="9"/>
  <c r="AI40" i="9"/>
  <c r="AH40" i="9"/>
  <c r="AG40" i="9"/>
  <c r="AF40" i="9"/>
  <c r="AC40" i="9"/>
  <c r="AD40" i="9" s="1"/>
  <c r="J40" i="9"/>
  <c r="N40" i="9" s="1"/>
  <c r="I40" i="9"/>
  <c r="M40" i="9" s="1"/>
  <c r="BC39" i="9"/>
  <c r="BB39" i="9"/>
  <c r="BA39" i="9"/>
  <c r="AZ39" i="9"/>
  <c r="AY39" i="9"/>
  <c r="AX39" i="9"/>
  <c r="AW39" i="9"/>
  <c r="AV39" i="9"/>
  <c r="AU39" i="9"/>
  <c r="AT39" i="9"/>
  <c r="AS39" i="9"/>
  <c r="AR39" i="9"/>
  <c r="AQ39" i="9"/>
  <c r="AP39" i="9"/>
  <c r="AO39" i="9"/>
  <c r="AN39" i="9"/>
  <c r="AM39" i="9"/>
  <c r="AL39" i="9"/>
  <c r="AK39" i="9"/>
  <c r="AJ39" i="9"/>
  <c r="AI39" i="9"/>
  <c r="AH39" i="9"/>
  <c r="AG39" i="9"/>
  <c r="AF39" i="9"/>
  <c r="AC39" i="9"/>
  <c r="AD39" i="9" s="1"/>
  <c r="J39" i="9"/>
  <c r="N39" i="9" s="1"/>
  <c r="I39" i="9"/>
  <c r="M39" i="9" s="1"/>
  <c r="BC38" i="9"/>
  <c r="BB38" i="9"/>
  <c r="BA38" i="9"/>
  <c r="AZ38" i="9"/>
  <c r="AY38" i="9"/>
  <c r="AX38" i="9"/>
  <c r="AW38" i="9"/>
  <c r="AV38" i="9"/>
  <c r="AU38" i="9"/>
  <c r="AT38" i="9"/>
  <c r="AS38" i="9"/>
  <c r="AR38" i="9"/>
  <c r="AQ38" i="9"/>
  <c r="AP38" i="9"/>
  <c r="AO38" i="9"/>
  <c r="AN38" i="9"/>
  <c r="AM38" i="9"/>
  <c r="AL38" i="9"/>
  <c r="AK38" i="9"/>
  <c r="AJ38" i="9"/>
  <c r="AI38" i="9"/>
  <c r="AH38" i="9"/>
  <c r="AG38" i="9"/>
  <c r="AF38" i="9"/>
  <c r="AC38" i="9"/>
  <c r="AD38" i="9" s="1"/>
  <c r="J38" i="9"/>
  <c r="N38" i="9" s="1"/>
  <c r="I38" i="9"/>
  <c r="M38" i="9" s="1"/>
  <c r="BC36" i="9"/>
  <c r="BB36" i="9"/>
  <c r="BA36" i="9"/>
  <c r="AZ36" i="9"/>
  <c r="AY36" i="9"/>
  <c r="AX36" i="9"/>
  <c r="AW36" i="9"/>
  <c r="AV36" i="9"/>
  <c r="AU36" i="9"/>
  <c r="AT36" i="9"/>
  <c r="AS36" i="9"/>
  <c r="AR36" i="9"/>
  <c r="AQ36" i="9"/>
  <c r="AP36" i="9"/>
  <c r="AO36" i="9"/>
  <c r="AN36" i="9"/>
  <c r="AM36" i="9"/>
  <c r="AL36" i="9"/>
  <c r="AK36" i="9"/>
  <c r="AJ36" i="9"/>
  <c r="AI36" i="9"/>
  <c r="AH36" i="9"/>
  <c r="AG36" i="9"/>
  <c r="AF36" i="9"/>
  <c r="AC36" i="9"/>
  <c r="AD36" i="9" s="1"/>
  <c r="J36" i="9"/>
  <c r="N36" i="9" s="1"/>
  <c r="I36" i="9"/>
  <c r="M36" i="9" s="1"/>
  <c r="BC35" i="9"/>
  <c r="BB35" i="9"/>
  <c r="BA35" i="9"/>
  <c r="AZ35" i="9"/>
  <c r="AY35" i="9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C35" i="9"/>
  <c r="AD35" i="9" s="1"/>
  <c r="J35" i="9"/>
  <c r="N35" i="9" s="1"/>
  <c r="I35" i="9"/>
  <c r="K35" i="9" s="1"/>
  <c r="BC34" i="9"/>
  <c r="BB34" i="9"/>
  <c r="BA34" i="9"/>
  <c r="AZ34" i="9"/>
  <c r="AY34" i="9"/>
  <c r="AX34" i="9"/>
  <c r="AW34" i="9"/>
  <c r="AV34" i="9"/>
  <c r="AU34" i="9"/>
  <c r="AT34" i="9"/>
  <c r="AS34" i="9"/>
  <c r="AR34" i="9"/>
  <c r="AQ34" i="9"/>
  <c r="AP34" i="9"/>
  <c r="AO34" i="9"/>
  <c r="AN34" i="9"/>
  <c r="AM34" i="9"/>
  <c r="AL34" i="9"/>
  <c r="AK34" i="9"/>
  <c r="AJ34" i="9"/>
  <c r="AI34" i="9"/>
  <c r="AH34" i="9"/>
  <c r="AG34" i="9"/>
  <c r="AF34" i="9"/>
  <c r="AC34" i="9"/>
  <c r="AD34" i="9" s="1"/>
  <c r="J34" i="9"/>
  <c r="N34" i="9" s="1"/>
  <c r="I34" i="9"/>
  <c r="M34" i="9" s="1"/>
  <c r="BC33" i="9"/>
  <c r="BB33" i="9"/>
  <c r="BA33" i="9"/>
  <c r="AZ33" i="9"/>
  <c r="AY33" i="9"/>
  <c r="AX33" i="9"/>
  <c r="AW33" i="9"/>
  <c r="AV33" i="9"/>
  <c r="AU33" i="9"/>
  <c r="AT33" i="9"/>
  <c r="AS33" i="9"/>
  <c r="AR33" i="9"/>
  <c r="AQ33" i="9"/>
  <c r="AP33" i="9"/>
  <c r="AO33" i="9"/>
  <c r="AN33" i="9"/>
  <c r="AM33" i="9"/>
  <c r="AL33" i="9"/>
  <c r="AK33" i="9"/>
  <c r="AJ33" i="9"/>
  <c r="AI33" i="9"/>
  <c r="AH33" i="9"/>
  <c r="AG33" i="9"/>
  <c r="AF33" i="9"/>
  <c r="AC33" i="9"/>
  <c r="AD33" i="9" s="1"/>
  <c r="J33" i="9"/>
  <c r="N33" i="9" s="1"/>
  <c r="I33" i="9"/>
  <c r="M33" i="9" s="1"/>
  <c r="BC32" i="9"/>
  <c r="BB32" i="9"/>
  <c r="BA32" i="9"/>
  <c r="AZ32" i="9"/>
  <c r="AY32" i="9"/>
  <c r="AX32" i="9"/>
  <c r="AW32" i="9"/>
  <c r="AV32" i="9"/>
  <c r="AU32" i="9"/>
  <c r="AT32" i="9"/>
  <c r="AS32" i="9"/>
  <c r="AR32" i="9"/>
  <c r="AQ32" i="9"/>
  <c r="AP32" i="9"/>
  <c r="AO32" i="9"/>
  <c r="AN32" i="9"/>
  <c r="AM32" i="9"/>
  <c r="AL32" i="9"/>
  <c r="AK32" i="9"/>
  <c r="AJ32" i="9"/>
  <c r="AI32" i="9"/>
  <c r="AH32" i="9"/>
  <c r="AG32" i="9"/>
  <c r="AF32" i="9"/>
  <c r="AC32" i="9"/>
  <c r="AD32" i="9" s="1"/>
  <c r="J32" i="9"/>
  <c r="N32" i="9" s="1"/>
  <c r="I32" i="9"/>
  <c r="M32" i="9" s="1"/>
  <c r="BC31" i="9"/>
  <c r="BB31" i="9"/>
  <c r="BA31" i="9"/>
  <c r="AZ31" i="9"/>
  <c r="AY31" i="9"/>
  <c r="AX31" i="9"/>
  <c r="AW31" i="9"/>
  <c r="AV31" i="9"/>
  <c r="AU31" i="9"/>
  <c r="AT31" i="9"/>
  <c r="AS31" i="9"/>
  <c r="AR31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C31" i="9"/>
  <c r="AD31" i="9" s="1"/>
  <c r="J31" i="9"/>
  <c r="N31" i="9" s="1"/>
  <c r="I31" i="9"/>
  <c r="M31" i="9" s="1"/>
  <c r="BC29" i="9"/>
  <c r="BB29" i="9"/>
  <c r="BA29" i="9"/>
  <c r="AZ29" i="9"/>
  <c r="AY29" i="9"/>
  <c r="AX29" i="9"/>
  <c r="AW29" i="9"/>
  <c r="AV29" i="9"/>
  <c r="AU29" i="9"/>
  <c r="AT29" i="9"/>
  <c r="AS29" i="9"/>
  <c r="AR29" i="9"/>
  <c r="AQ29" i="9"/>
  <c r="AP29" i="9"/>
  <c r="AO29" i="9"/>
  <c r="AN29" i="9"/>
  <c r="AM29" i="9"/>
  <c r="AL29" i="9"/>
  <c r="AK29" i="9"/>
  <c r="AJ29" i="9"/>
  <c r="AI29" i="9"/>
  <c r="AH29" i="9"/>
  <c r="AG29" i="9"/>
  <c r="AF29" i="9"/>
  <c r="AC29" i="9"/>
  <c r="AD29" i="9" s="1"/>
  <c r="J29" i="9"/>
  <c r="N29" i="9" s="1"/>
  <c r="I29" i="9"/>
  <c r="M29" i="9" s="1"/>
  <c r="BC28" i="9"/>
  <c r="BB28" i="9"/>
  <c r="BA28" i="9"/>
  <c r="AZ28" i="9"/>
  <c r="AY28" i="9"/>
  <c r="AX28" i="9"/>
  <c r="AW28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C28" i="9"/>
  <c r="AD28" i="9" s="1"/>
  <c r="J28" i="9"/>
  <c r="N28" i="9" s="1"/>
  <c r="I28" i="9"/>
  <c r="K28" i="9" s="1"/>
  <c r="BC27" i="9"/>
  <c r="BB27" i="9"/>
  <c r="BA27" i="9"/>
  <c r="AZ27" i="9"/>
  <c r="AY27" i="9"/>
  <c r="AX27" i="9"/>
  <c r="AW27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C27" i="9"/>
  <c r="AD27" i="9" s="1"/>
  <c r="J27" i="9"/>
  <c r="N27" i="9" s="1"/>
  <c r="I27" i="9"/>
  <c r="M27" i="9" s="1"/>
  <c r="BC26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C26" i="9"/>
  <c r="AD26" i="9" s="1"/>
  <c r="J26" i="9"/>
  <c r="N26" i="9" s="1"/>
  <c r="I26" i="9"/>
  <c r="M26" i="9" s="1"/>
  <c r="BC25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C25" i="9"/>
  <c r="AD25" i="9" s="1"/>
  <c r="J25" i="9"/>
  <c r="N25" i="9" s="1"/>
  <c r="I25" i="9"/>
  <c r="M25" i="9" s="1"/>
  <c r="BC24" i="9"/>
  <c r="BB24" i="9"/>
  <c r="BA24" i="9"/>
  <c r="AZ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C24" i="9"/>
  <c r="AD24" i="9" s="1"/>
  <c r="J24" i="9"/>
  <c r="N24" i="9" s="1"/>
  <c r="I24" i="9"/>
  <c r="M24" i="9" s="1"/>
  <c r="BC22" i="9"/>
  <c r="BB22" i="9"/>
  <c r="BA22" i="9"/>
  <c r="AZ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C22" i="9"/>
  <c r="AD22" i="9" s="1"/>
  <c r="J22" i="9"/>
  <c r="N22" i="9" s="1"/>
  <c r="I22" i="9"/>
  <c r="M22" i="9" s="1"/>
  <c r="BC21" i="9"/>
  <c r="BB21" i="9"/>
  <c r="BA21" i="9"/>
  <c r="AZ21" i="9"/>
  <c r="AY21" i="9"/>
  <c r="AX21" i="9"/>
  <c r="AW21" i="9"/>
  <c r="AV21" i="9"/>
  <c r="AU21" i="9"/>
  <c r="AT21" i="9"/>
  <c r="AS21" i="9"/>
  <c r="AR21" i="9"/>
  <c r="AQ21" i="9"/>
  <c r="AP21" i="9"/>
  <c r="AO21" i="9"/>
  <c r="AN21" i="9"/>
  <c r="AM21" i="9"/>
  <c r="AL21" i="9"/>
  <c r="AK21" i="9"/>
  <c r="AJ21" i="9"/>
  <c r="AI21" i="9"/>
  <c r="AH21" i="9"/>
  <c r="AG21" i="9"/>
  <c r="AF21" i="9"/>
  <c r="AC21" i="9"/>
  <c r="AD21" i="9" s="1"/>
  <c r="J21" i="9"/>
  <c r="N21" i="9" s="1"/>
  <c r="I21" i="9"/>
  <c r="M21" i="9" s="1"/>
  <c r="BC20" i="9"/>
  <c r="BB20" i="9"/>
  <c r="BA20" i="9"/>
  <c r="AZ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C20" i="9"/>
  <c r="AD20" i="9" s="1"/>
  <c r="J20" i="9"/>
  <c r="N20" i="9" s="1"/>
  <c r="I20" i="9"/>
  <c r="M20" i="9" s="1"/>
  <c r="BC19" i="9"/>
  <c r="BB19" i="9"/>
  <c r="BA19" i="9"/>
  <c r="AZ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C19" i="9"/>
  <c r="AD19" i="9" s="1"/>
  <c r="J19" i="9"/>
  <c r="N19" i="9" s="1"/>
  <c r="I19" i="9"/>
  <c r="M19" i="9" s="1"/>
  <c r="BC18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C18" i="9"/>
  <c r="AD18" i="9" s="1"/>
  <c r="J18" i="9"/>
  <c r="N18" i="9" s="1"/>
  <c r="I18" i="9"/>
  <c r="M18" i="9" s="1"/>
  <c r="BC17" i="9"/>
  <c r="BB17" i="9"/>
  <c r="BA17" i="9"/>
  <c r="AZ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C17" i="9"/>
  <c r="AD17" i="9" s="1"/>
  <c r="J17" i="9"/>
  <c r="N17" i="9" s="1"/>
  <c r="I17" i="9"/>
  <c r="M17" i="9" s="1"/>
  <c r="BC15" i="9"/>
  <c r="BB15" i="9"/>
  <c r="BA15" i="9"/>
  <c r="AZ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C15" i="9"/>
  <c r="AD15" i="9" s="1"/>
  <c r="J15" i="9"/>
  <c r="N15" i="9" s="1"/>
  <c r="I15" i="9"/>
  <c r="M15" i="9" s="1"/>
  <c r="BC11" i="9"/>
  <c r="BB11" i="9"/>
  <c r="BA11" i="9"/>
  <c r="AZ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C11" i="9"/>
  <c r="AD11" i="9" s="1"/>
  <c r="J11" i="9"/>
  <c r="N11" i="9" s="1"/>
  <c r="I11" i="9"/>
  <c r="K11" i="9" s="1"/>
  <c r="BC10" i="9"/>
  <c r="BB10" i="9"/>
  <c r="BA10" i="9"/>
  <c r="AZ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AF10" i="9"/>
  <c r="AC10" i="9"/>
  <c r="AD10" i="9" s="1"/>
  <c r="J10" i="9"/>
  <c r="N10" i="9" s="1"/>
  <c r="I10" i="9"/>
  <c r="M10" i="9" s="1"/>
  <c r="AI8" i="9"/>
  <c r="AK8" i="9" s="1"/>
  <c r="AM8" i="9" s="1"/>
  <c r="AO8" i="9" s="1"/>
  <c r="AQ8" i="9" s="1"/>
  <c r="AS8" i="9" s="1"/>
  <c r="AU8" i="9" s="1"/>
  <c r="AW8" i="9" s="1"/>
  <c r="AY8" i="9" s="1"/>
  <c r="BA8" i="9" s="1"/>
  <c r="BC8" i="9" s="1"/>
  <c r="BE8" i="9" s="1"/>
  <c r="BG8" i="9" s="1"/>
  <c r="AJ8" i="9"/>
  <c r="AL8" i="9" s="1"/>
  <c r="AN8" i="9" s="1"/>
  <c r="AP8" i="9" s="1"/>
  <c r="AR8" i="9" s="1"/>
  <c r="AT8" i="9" s="1"/>
  <c r="AV8" i="9" s="1"/>
  <c r="AX8" i="9" s="1"/>
  <c r="AZ8" i="9" s="1"/>
  <c r="BB8" i="9" s="1"/>
  <c r="BD8" i="9" s="1"/>
  <c r="BF8" i="9" s="1"/>
  <c r="AH8" i="9"/>
  <c r="AF9" i="9"/>
  <c r="J9" i="9"/>
  <c r="N9" i="9" s="1"/>
  <c r="I9" i="9"/>
  <c r="K9" i="9" s="1"/>
  <c r="AE14" i="10" l="1"/>
  <c r="AE16" i="10" s="1"/>
  <c r="W14" i="10"/>
  <c r="W16" i="10" s="1"/>
  <c r="O30" i="10"/>
  <c r="AH79" i="9"/>
  <c r="AP79" i="9"/>
  <c r="AX79" i="9"/>
  <c r="N13" i="8"/>
  <c r="AL32" i="1"/>
  <c r="AT32" i="1"/>
  <c r="BB32" i="1"/>
  <c r="AA14" i="10"/>
  <c r="AA16" i="10" s="1"/>
  <c r="S14" i="10"/>
  <c r="S16" i="10" s="1"/>
  <c r="AJ15" i="8"/>
  <c r="AJ12" i="10" s="1"/>
  <c r="AR15" i="8"/>
  <c r="AR12" i="10" s="1"/>
  <c r="AZ15" i="8"/>
  <c r="AZ12" i="10" s="1"/>
  <c r="BD14" i="2"/>
  <c r="Z14" i="10"/>
  <c r="Z16" i="10" s="1"/>
  <c r="R14" i="10"/>
  <c r="R16" i="10" s="1"/>
  <c r="AK15" i="8"/>
  <c r="AK12" i="10" s="1"/>
  <c r="AS15" i="8"/>
  <c r="AS12" i="10" s="1"/>
  <c r="BA15" i="8"/>
  <c r="BA12" i="10" s="1"/>
  <c r="AF32" i="1"/>
  <c r="AN32" i="1"/>
  <c r="AV32" i="1"/>
  <c r="Y14" i="10"/>
  <c r="Y16" i="10" s="1"/>
  <c r="Q14" i="10"/>
  <c r="Q16" i="10" s="1"/>
  <c r="AG16" i="7"/>
  <c r="AG11" i="10" s="1"/>
  <c r="AO16" i="7"/>
  <c r="AO11" i="10" s="1"/>
  <c r="AW16" i="7"/>
  <c r="AW11" i="10" s="1"/>
  <c r="BE20" i="1"/>
  <c r="BG20" i="1" s="1"/>
  <c r="BD31" i="1"/>
  <c r="AC14" i="10"/>
  <c r="AC16" i="10" s="1"/>
  <c r="U14" i="10"/>
  <c r="U16" i="10" s="1"/>
  <c r="AJ16" i="2"/>
  <c r="AJ10" i="10" s="1"/>
  <c r="AR16" i="2"/>
  <c r="AR10" i="10" s="1"/>
  <c r="AZ16" i="2"/>
  <c r="AZ10" i="10" s="1"/>
  <c r="AH32" i="1"/>
  <c r="AP32" i="1"/>
  <c r="AX32" i="1"/>
  <c r="AO32" i="1"/>
  <c r="AW32" i="1"/>
  <c r="AK16" i="2"/>
  <c r="AK10" i="10" s="1"/>
  <c r="AS16" i="2"/>
  <c r="AS10" i="10" s="1"/>
  <c r="BA16" i="2"/>
  <c r="BA10" i="10" s="1"/>
  <c r="AI32" i="1"/>
  <c r="AQ32" i="1"/>
  <c r="AY32" i="1"/>
  <c r="AD14" i="10"/>
  <c r="AD16" i="10" s="1"/>
  <c r="V14" i="10"/>
  <c r="V16" i="10" s="1"/>
  <c r="AK37" i="9"/>
  <c r="AS37" i="9"/>
  <c r="BA37" i="9"/>
  <c r="K33" i="9"/>
  <c r="K9" i="2"/>
  <c r="BF9" i="2" s="1"/>
  <c r="AL16" i="2"/>
  <c r="AL10" i="10" s="1"/>
  <c r="AT16" i="2"/>
  <c r="AT10" i="10" s="1"/>
  <c r="BB16" i="2"/>
  <c r="BB10" i="10" s="1"/>
  <c r="BE14" i="8"/>
  <c r="AJ32" i="1"/>
  <c r="AR32" i="1"/>
  <c r="AZ32" i="1"/>
  <c r="AL19" i="1"/>
  <c r="AL33" i="1" s="1"/>
  <c r="AL9" i="10" s="1"/>
  <c r="AT19" i="1"/>
  <c r="AT33" i="1" s="1"/>
  <c r="AT9" i="10" s="1"/>
  <c r="BB19" i="1"/>
  <c r="BB33" i="1" s="1"/>
  <c r="BB9" i="10" s="1"/>
  <c r="M25" i="1"/>
  <c r="M32" i="1" s="1"/>
  <c r="M16" i="1"/>
  <c r="M19" i="1" s="1"/>
  <c r="N10" i="1"/>
  <c r="AN16" i="2"/>
  <c r="AN10" i="10" s="1"/>
  <c r="AV16" i="2"/>
  <c r="AV10" i="10" s="1"/>
  <c r="AW16" i="2"/>
  <c r="AW10" i="10" s="1"/>
  <c r="AO16" i="2"/>
  <c r="AO10" i="10" s="1"/>
  <c r="AG16" i="2"/>
  <c r="AG10" i="10" s="1"/>
  <c r="AY16" i="2"/>
  <c r="AY10" i="10" s="1"/>
  <c r="AQ16" i="2"/>
  <c r="AQ10" i="10" s="1"/>
  <c r="AI16" i="2"/>
  <c r="AI10" i="10" s="1"/>
  <c r="AH16" i="7"/>
  <c r="AH11" i="10" s="1"/>
  <c r="AP16" i="7"/>
  <c r="AP11" i="10" s="1"/>
  <c r="AX16" i="7"/>
  <c r="AX11" i="10" s="1"/>
  <c r="AI16" i="7"/>
  <c r="AI11" i="10" s="1"/>
  <c r="AQ16" i="7"/>
  <c r="AQ11" i="10" s="1"/>
  <c r="AY16" i="7"/>
  <c r="AY11" i="10" s="1"/>
  <c r="AH15" i="8"/>
  <c r="AH12" i="10" s="1"/>
  <c r="AL15" i="8"/>
  <c r="AL12" i="10" s="1"/>
  <c r="AT15" i="8"/>
  <c r="AT12" i="10" s="1"/>
  <c r="BB15" i="8"/>
  <c r="BB12" i="10" s="1"/>
  <c r="AM15" i="8"/>
  <c r="AM12" i="10" s="1"/>
  <c r="AU15" i="8"/>
  <c r="AU12" i="10" s="1"/>
  <c r="BC15" i="8"/>
  <c r="BC12" i="10" s="1"/>
  <c r="AF15" i="8"/>
  <c r="AF12" i="10" s="1"/>
  <c r="AN15" i="8"/>
  <c r="AN12" i="10" s="1"/>
  <c r="AV15" i="8"/>
  <c r="AV12" i="10" s="1"/>
  <c r="AW15" i="8"/>
  <c r="AW12" i="10" s="1"/>
  <c r="AO15" i="8"/>
  <c r="AO12" i="10" s="1"/>
  <c r="AG15" i="8"/>
  <c r="AG12" i="10" s="1"/>
  <c r="BE12" i="10" s="1"/>
  <c r="AF79" i="9"/>
  <c r="AN79" i="9"/>
  <c r="AV79" i="9"/>
  <c r="N86" i="9"/>
  <c r="K89" i="9"/>
  <c r="AL16" i="9"/>
  <c r="BB16" i="9"/>
  <c r="AT16" i="9"/>
  <c r="AH51" i="9"/>
  <c r="AP51" i="9"/>
  <c r="AX51" i="9"/>
  <c r="L47" i="9"/>
  <c r="AK99" i="9"/>
  <c r="AS99" i="9"/>
  <c r="BA99" i="9"/>
  <c r="K17" i="9"/>
  <c r="AG19" i="1"/>
  <c r="AO19" i="1"/>
  <c r="AO33" i="1" s="1"/>
  <c r="AO9" i="10" s="1"/>
  <c r="AW19" i="1"/>
  <c r="AW33" i="1" s="1"/>
  <c r="AW9" i="10" s="1"/>
  <c r="AH19" i="1"/>
  <c r="AH33" i="1" s="1"/>
  <c r="AH9" i="10" s="1"/>
  <c r="AP19" i="1"/>
  <c r="AM19" i="1"/>
  <c r="AM33" i="1" s="1"/>
  <c r="AM9" i="10" s="1"/>
  <c r="AU19" i="1"/>
  <c r="AU33" i="1" s="1"/>
  <c r="AU9" i="10" s="1"/>
  <c r="BC19" i="1"/>
  <c r="BC33" i="1" s="1"/>
  <c r="BC9" i="10" s="1"/>
  <c r="AX19" i="1"/>
  <c r="AX33" i="1" s="1"/>
  <c r="AX9" i="10" s="1"/>
  <c r="AI19" i="1"/>
  <c r="AI33" i="1" s="1"/>
  <c r="AI9" i="10" s="1"/>
  <c r="AQ19" i="1"/>
  <c r="AY19" i="1"/>
  <c r="AY33" i="1" s="1"/>
  <c r="AY9" i="10" s="1"/>
  <c r="N16" i="1"/>
  <c r="AJ19" i="1"/>
  <c r="AJ33" i="1" s="1"/>
  <c r="AJ9" i="10" s="1"/>
  <c r="AR19" i="1"/>
  <c r="AR33" i="1" s="1"/>
  <c r="AR9" i="10" s="1"/>
  <c r="AZ19" i="1"/>
  <c r="AZ33" i="1" s="1"/>
  <c r="AZ9" i="10" s="1"/>
  <c r="AF19" i="1"/>
  <c r="AN19" i="1"/>
  <c r="AN33" i="1" s="1"/>
  <c r="AN9" i="10" s="1"/>
  <c r="AV19" i="1"/>
  <c r="AV33" i="1" s="1"/>
  <c r="AV9" i="10" s="1"/>
  <c r="J19" i="1"/>
  <c r="AG32" i="1"/>
  <c r="J32" i="1"/>
  <c r="BD16" i="1"/>
  <c r="BF16" i="1" s="1"/>
  <c r="BE23" i="1"/>
  <c r="BG23" i="1" s="1"/>
  <c r="AK19" i="1"/>
  <c r="AK33" i="1" s="1"/>
  <c r="AK9" i="10" s="1"/>
  <c r="AS19" i="1"/>
  <c r="AS33" i="1" s="1"/>
  <c r="AS9" i="10" s="1"/>
  <c r="BA19" i="1"/>
  <c r="BA33" i="1" s="1"/>
  <c r="BA9" i="10" s="1"/>
  <c r="K13" i="1"/>
  <c r="K15" i="1"/>
  <c r="K24" i="1"/>
  <c r="K28" i="1"/>
  <c r="BD28" i="1"/>
  <c r="BE11" i="1"/>
  <c r="BG11" i="1" s="1"/>
  <c r="BD13" i="1"/>
  <c r="BD20" i="1"/>
  <c r="K27" i="1"/>
  <c r="BF27" i="1" s="1"/>
  <c r="BE28" i="1"/>
  <c r="BD9" i="1"/>
  <c r="BD10" i="1"/>
  <c r="N12" i="1"/>
  <c r="BE13" i="1"/>
  <c r="BG13" i="1" s="1"/>
  <c r="K17" i="1"/>
  <c r="K21" i="1"/>
  <c r="BF21" i="1" s="1"/>
  <c r="BD22" i="1"/>
  <c r="BE25" i="1"/>
  <c r="K29" i="1"/>
  <c r="BD30" i="1"/>
  <c r="BE9" i="1"/>
  <c r="BE10" i="1"/>
  <c r="K14" i="1"/>
  <c r="BD15" i="1"/>
  <c r="BD18" i="1"/>
  <c r="N21" i="1"/>
  <c r="BE22" i="1"/>
  <c r="BG22" i="1" s="1"/>
  <c r="K26" i="1"/>
  <c r="BD27" i="1"/>
  <c r="N29" i="1"/>
  <c r="BG29" i="1" s="1"/>
  <c r="BE30" i="1"/>
  <c r="BG30" i="1" s="1"/>
  <c r="K11" i="1"/>
  <c r="BD12" i="1"/>
  <c r="BF12" i="1" s="1"/>
  <c r="N14" i="1"/>
  <c r="BE15" i="1"/>
  <c r="BG15" i="1" s="1"/>
  <c r="BE18" i="1"/>
  <c r="BG18" i="1" s="1"/>
  <c r="K23" i="1"/>
  <c r="BF23" i="1" s="1"/>
  <c r="BD24" i="1"/>
  <c r="BE27" i="1"/>
  <c r="BG27" i="1" s="1"/>
  <c r="K31" i="1"/>
  <c r="BF31" i="1" s="1"/>
  <c r="BE12" i="1"/>
  <c r="BD21" i="1"/>
  <c r="BE24" i="1"/>
  <c r="BG24" i="1" s="1"/>
  <c r="BD29" i="1"/>
  <c r="BD14" i="1"/>
  <c r="BD17" i="1"/>
  <c r="BE21" i="1"/>
  <c r="BD26" i="1"/>
  <c r="BE29" i="1"/>
  <c r="N31" i="1"/>
  <c r="BG31" i="1" s="1"/>
  <c r="BE16" i="1"/>
  <c r="BD25" i="1"/>
  <c r="BF25" i="1" s="1"/>
  <c r="K10" i="1"/>
  <c r="BD11" i="1"/>
  <c r="BE14" i="1"/>
  <c r="BE17" i="1"/>
  <c r="BG17" i="1" s="1"/>
  <c r="K22" i="1"/>
  <c r="BD23" i="1"/>
  <c r="N25" i="1"/>
  <c r="BE26" i="1"/>
  <c r="BG26" i="1" s="1"/>
  <c r="K30" i="1"/>
  <c r="BF18" i="1"/>
  <c r="BG28" i="1"/>
  <c r="L11" i="1"/>
  <c r="L13" i="1"/>
  <c r="L15" i="1"/>
  <c r="L17" i="1"/>
  <c r="L20" i="1"/>
  <c r="L22" i="1"/>
  <c r="L24" i="1"/>
  <c r="L26" i="1"/>
  <c r="L28" i="1"/>
  <c r="L30" i="1"/>
  <c r="K9" i="1"/>
  <c r="L9" i="1"/>
  <c r="AF16" i="2"/>
  <c r="AF10" i="10" s="1"/>
  <c r="L10" i="2"/>
  <c r="L16" i="2" s="1"/>
  <c r="L10" i="10" s="1"/>
  <c r="L31" i="10" s="1"/>
  <c r="N9" i="2"/>
  <c r="BD10" i="2"/>
  <c r="M15" i="2"/>
  <c r="M13" i="2"/>
  <c r="BD12" i="2"/>
  <c r="BF12" i="2" s="1"/>
  <c r="AH16" i="2"/>
  <c r="AH10" i="10" s="1"/>
  <c r="J16" i="2"/>
  <c r="J10" i="10" s="1"/>
  <c r="N13" i="2"/>
  <c r="BD13" i="2"/>
  <c r="BF13" i="2" s="1"/>
  <c r="BE14" i="2"/>
  <c r="BE13" i="2"/>
  <c r="BE10" i="2"/>
  <c r="N15" i="2"/>
  <c r="N11" i="2"/>
  <c r="BE9" i="2"/>
  <c r="BD15" i="2"/>
  <c r="BF15" i="2" s="1"/>
  <c r="BD11" i="2"/>
  <c r="BF11" i="2" s="1"/>
  <c r="M11" i="2"/>
  <c r="BE15" i="2"/>
  <c r="BE12" i="2"/>
  <c r="BE11" i="2"/>
  <c r="BF14" i="2"/>
  <c r="N14" i="2"/>
  <c r="N12" i="2"/>
  <c r="M14" i="2"/>
  <c r="M12" i="2"/>
  <c r="BG12" i="2" s="1"/>
  <c r="M10" i="2"/>
  <c r="M16" i="2" s="1"/>
  <c r="AJ16" i="7"/>
  <c r="AJ11" i="10" s="1"/>
  <c r="AR16" i="7"/>
  <c r="AR11" i="10" s="1"/>
  <c r="AZ16" i="7"/>
  <c r="AZ11" i="10" s="1"/>
  <c r="AK16" i="7"/>
  <c r="AK11" i="10" s="1"/>
  <c r="AS16" i="7"/>
  <c r="AS11" i="10" s="1"/>
  <c r="BA16" i="7"/>
  <c r="BA11" i="10" s="1"/>
  <c r="AL16" i="7"/>
  <c r="AL11" i="10" s="1"/>
  <c r="AT16" i="7"/>
  <c r="AT11" i="10" s="1"/>
  <c r="BB16" i="7"/>
  <c r="BB11" i="10" s="1"/>
  <c r="BC16" i="7"/>
  <c r="BC11" i="10" s="1"/>
  <c r="AU16" i="7"/>
  <c r="AU11" i="10" s="1"/>
  <c r="AM16" i="7"/>
  <c r="AM11" i="10" s="1"/>
  <c r="AV16" i="7"/>
  <c r="AV11" i="10" s="1"/>
  <c r="AN16" i="7"/>
  <c r="AN11" i="10" s="1"/>
  <c r="AF16" i="7"/>
  <c r="AF11" i="10" s="1"/>
  <c r="BE10" i="7"/>
  <c r="N13" i="7"/>
  <c r="N15" i="7"/>
  <c r="BE12" i="7"/>
  <c r="BD12" i="7"/>
  <c r="BF12" i="7" s="1"/>
  <c r="L9" i="7"/>
  <c r="L16" i="7" s="1"/>
  <c r="L11" i="10" s="1"/>
  <c r="L32" i="10" s="1"/>
  <c r="BD14" i="7"/>
  <c r="BF14" i="7" s="1"/>
  <c r="BE14" i="7"/>
  <c r="K9" i="7"/>
  <c r="K16" i="7" s="1"/>
  <c r="BD10" i="7"/>
  <c r="BF10" i="7" s="1"/>
  <c r="J16" i="7"/>
  <c r="J11" i="10" s="1"/>
  <c r="BD13" i="7"/>
  <c r="BF13" i="7" s="1"/>
  <c r="M13" i="7"/>
  <c r="BE13" i="7"/>
  <c r="BD15" i="7"/>
  <c r="BF15" i="7" s="1"/>
  <c r="M15" i="7"/>
  <c r="BD9" i="7"/>
  <c r="BE15" i="7"/>
  <c r="N11" i="7"/>
  <c r="BE9" i="7"/>
  <c r="BD11" i="7"/>
  <c r="BF11" i="7" s="1"/>
  <c r="M11" i="7"/>
  <c r="BE11" i="7"/>
  <c r="N14" i="7"/>
  <c r="N12" i="7"/>
  <c r="N10" i="7"/>
  <c r="M14" i="7"/>
  <c r="M12" i="7"/>
  <c r="M10" i="7"/>
  <c r="BE12" i="8"/>
  <c r="BD12" i="8"/>
  <c r="BF12" i="8" s="1"/>
  <c r="BD13" i="8"/>
  <c r="BF13" i="8" s="1"/>
  <c r="BD14" i="8"/>
  <c r="BF14" i="8" s="1"/>
  <c r="J15" i="8"/>
  <c r="J12" i="10" s="1"/>
  <c r="K9" i="8"/>
  <c r="N9" i="8"/>
  <c r="BE11" i="8"/>
  <c r="BG11" i="8" s="1"/>
  <c r="BD9" i="8"/>
  <c r="BD11" i="8"/>
  <c r="BE9" i="8"/>
  <c r="BG9" i="8"/>
  <c r="BE13" i="8"/>
  <c r="BD10" i="8"/>
  <c r="BF10" i="8" s="1"/>
  <c r="BE10" i="8"/>
  <c r="BG13" i="8"/>
  <c r="L11" i="8"/>
  <c r="L15" i="8" s="1"/>
  <c r="L12" i="10" s="1"/>
  <c r="L33" i="10" s="1"/>
  <c r="K11" i="8"/>
  <c r="N12" i="8"/>
  <c r="N10" i="8"/>
  <c r="N14" i="8"/>
  <c r="M14" i="8"/>
  <c r="M12" i="8"/>
  <c r="M10" i="8"/>
  <c r="BG9" i="7"/>
  <c r="N16" i="9"/>
  <c r="AF30" i="9"/>
  <c r="AN30" i="9"/>
  <c r="AV30" i="9"/>
  <c r="N37" i="9"/>
  <c r="M42" i="9"/>
  <c r="M44" i="9" s="1"/>
  <c r="BE47" i="9"/>
  <c r="BG47" i="9" s="1"/>
  <c r="AF65" i="9"/>
  <c r="AN65" i="9"/>
  <c r="AV65" i="9"/>
  <c r="AJ99" i="9"/>
  <c r="AR99" i="9"/>
  <c r="AZ99" i="9"/>
  <c r="AR44" i="9"/>
  <c r="AZ44" i="9"/>
  <c r="K96" i="9"/>
  <c r="AP30" i="9"/>
  <c r="AH65" i="9"/>
  <c r="AP65" i="9"/>
  <c r="AX65" i="9"/>
  <c r="AF72" i="9"/>
  <c r="AN72" i="9"/>
  <c r="AV72" i="9"/>
  <c r="AJ72" i="9"/>
  <c r="AI86" i="9"/>
  <c r="AQ86" i="9"/>
  <c r="AY86" i="9"/>
  <c r="AF86" i="9"/>
  <c r="AN86" i="9"/>
  <c r="AV86" i="9"/>
  <c r="N99" i="9"/>
  <c r="AH30" i="9"/>
  <c r="AI30" i="9"/>
  <c r="AQ30" i="9"/>
  <c r="AY30" i="9"/>
  <c r="M52" i="9"/>
  <c r="L57" i="9"/>
  <c r="AH93" i="9"/>
  <c r="AP93" i="9"/>
  <c r="AX93" i="9"/>
  <c r="AJ44" i="9"/>
  <c r="L22" i="9"/>
  <c r="AX30" i="9"/>
  <c r="K49" i="9"/>
  <c r="L67" i="9"/>
  <c r="AK86" i="9"/>
  <c r="AS86" i="9"/>
  <c r="BA86" i="9"/>
  <c r="O101" i="9"/>
  <c r="O13" i="10" s="1"/>
  <c r="O34" i="10" s="1"/>
  <c r="AS51" i="9"/>
  <c r="BA51" i="9"/>
  <c r="AI72" i="9"/>
  <c r="AK51" i="9"/>
  <c r="L15" i="9"/>
  <c r="AH23" i="9"/>
  <c r="AP23" i="9"/>
  <c r="AX23" i="9"/>
  <c r="L24" i="9"/>
  <c r="AG44" i="9"/>
  <c r="AO44" i="9"/>
  <c r="AW44" i="9"/>
  <c r="AR72" i="9"/>
  <c r="AZ72" i="9"/>
  <c r="M23" i="9"/>
  <c r="AI23" i="9"/>
  <c r="AQ23" i="9"/>
  <c r="AY23" i="9"/>
  <c r="K21" i="9"/>
  <c r="N30" i="9"/>
  <c r="AJ30" i="9"/>
  <c r="AR30" i="9"/>
  <c r="AZ30" i="9"/>
  <c r="M28" i="9"/>
  <c r="K31" i="9"/>
  <c r="AL37" i="9"/>
  <c r="AT37" i="9"/>
  <c r="BB37" i="9"/>
  <c r="AH44" i="9"/>
  <c r="AP44" i="9"/>
  <c r="AX44" i="9"/>
  <c r="N51" i="9"/>
  <c r="AL51" i="9"/>
  <c r="AT51" i="9"/>
  <c r="BB51" i="9"/>
  <c r="AG58" i="9"/>
  <c r="AO58" i="9"/>
  <c r="AW58" i="9"/>
  <c r="AI65" i="9"/>
  <c r="AQ65" i="9"/>
  <c r="AY65" i="9"/>
  <c r="AG72" i="9"/>
  <c r="AO72" i="9"/>
  <c r="AW72" i="9"/>
  <c r="AI79" i="9"/>
  <c r="AQ79" i="9"/>
  <c r="AY79" i="9"/>
  <c r="L80" i="9"/>
  <c r="AL86" i="9"/>
  <c r="AT86" i="9"/>
  <c r="BB86" i="9"/>
  <c r="AI93" i="9"/>
  <c r="AQ93" i="9"/>
  <c r="AY93" i="9"/>
  <c r="M94" i="9"/>
  <c r="AL99" i="9"/>
  <c r="AT99" i="9"/>
  <c r="BB99" i="9"/>
  <c r="M30" i="9"/>
  <c r="AZ23" i="9"/>
  <c r="BA30" i="9"/>
  <c r="AM37" i="9"/>
  <c r="AU37" i="9"/>
  <c r="BC37" i="9"/>
  <c r="AI44" i="9"/>
  <c r="AQ44" i="9"/>
  <c r="AY44" i="9"/>
  <c r="AM51" i="9"/>
  <c r="AU51" i="9"/>
  <c r="BC51" i="9"/>
  <c r="AH58" i="9"/>
  <c r="AP58" i="9"/>
  <c r="AX58" i="9"/>
  <c r="AJ65" i="9"/>
  <c r="AR65" i="9"/>
  <c r="AZ65" i="9"/>
  <c r="AH72" i="9"/>
  <c r="AP72" i="9"/>
  <c r="AX72" i="9"/>
  <c r="AJ79" i="9"/>
  <c r="AR79" i="9"/>
  <c r="AZ79" i="9"/>
  <c r="AM86" i="9"/>
  <c r="AU86" i="9"/>
  <c r="BC86" i="9"/>
  <c r="AJ93" i="9"/>
  <c r="AR93" i="9"/>
  <c r="AZ93" i="9"/>
  <c r="K91" i="9"/>
  <c r="AM99" i="9"/>
  <c r="AU99" i="9"/>
  <c r="BC99" i="9"/>
  <c r="N23" i="9"/>
  <c r="K24" i="9"/>
  <c r="AS23" i="9"/>
  <c r="AL30" i="9"/>
  <c r="AF37" i="9"/>
  <c r="AF51" i="9"/>
  <c r="AN51" i="9"/>
  <c r="AV51" i="9"/>
  <c r="AI58" i="9"/>
  <c r="AQ58" i="9"/>
  <c r="AY58" i="9"/>
  <c r="AK65" i="9"/>
  <c r="AS65" i="9"/>
  <c r="BA65" i="9"/>
  <c r="N65" i="9"/>
  <c r="AL65" i="9"/>
  <c r="AT65" i="9"/>
  <c r="BB65" i="9"/>
  <c r="AQ72" i="9"/>
  <c r="AY72" i="9"/>
  <c r="N79" i="9"/>
  <c r="AK79" i="9"/>
  <c r="AS79" i="9"/>
  <c r="BA79" i="9"/>
  <c r="L75" i="9"/>
  <c r="AK93" i="9"/>
  <c r="AS93" i="9"/>
  <c r="BA93" i="9"/>
  <c r="AL93" i="9"/>
  <c r="AT93" i="9"/>
  <c r="BB93" i="9"/>
  <c r="AF99" i="9"/>
  <c r="AN99" i="9"/>
  <c r="AV99" i="9"/>
  <c r="L100" i="9"/>
  <c r="J79" i="9"/>
  <c r="AJ23" i="9"/>
  <c r="AS30" i="9"/>
  <c r="BA23" i="9"/>
  <c r="AT30" i="9"/>
  <c r="AN37" i="9"/>
  <c r="L17" i="9"/>
  <c r="AL23" i="9"/>
  <c r="AT23" i="9"/>
  <c r="BB23" i="9"/>
  <c r="AM30" i="9"/>
  <c r="AU30" i="9"/>
  <c r="BC30" i="9"/>
  <c r="AG37" i="9"/>
  <c r="AO37" i="9"/>
  <c r="AW37" i="9"/>
  <c r="AK44" i="9"/>
  <c r="AS44" i="9"/>
  <c r="BA44" i="9"/>
  <c r="K40" i="9"/>
  <c r="AG51" i="9"/>
  <c r="AO51" i="9"/>
  <c r="AW51" i="9"/>
  <c r="AJ58" i="9"/>
  <c r="AR58" i="9"/>
  <c r="AZ58" i="9"/>
  <c r="L56" i="9"/>
  <c r="K59" i="9"/>
  <c r="L70" i="9"/>
  <c r="K73" i="9"/>
  <c r="AL79" i="9"/>
  <c r="AT79" i="9"/>
  <c r="BB79" i="9"/>
  <c r="AG86" i="9"/>
  <c r="AO86" i="9"/>
  <c r="AW86" i="9"/>
  <c r="M87" i="9"/>
  <c r="AG99" i="9"/>
  <c r="AO99" i="9"/>
  <c r="AW99" i="9"/>
  <c r="AR23" i="9"/>
  <c r="AK30" i="9"/>
  <c r="AK23" i="9"/>
  <c r="BB30" i="9"/>
  <c r="AV37" i="9"/>
  <c r="AI16" i="9"/>
  <c r="AQ16" i="9"/>
  <c r="AY16" i="9"/>
  <c r="AM23" i="9"/>
  <c r="AU23" i="9"/>
  <c r="BC23" i="9"/>
  <c r="K27" i="9"/>
  <c r="K29" i="9"/>
  <c r="AH37" i="9"/>
  <c r="AP37" i="9"/>
  <c r="AX37" i="9"/>
  <c r="BE36" i="9"/>
  <c r="BG36" i="9" s="1"/>
  <c r="N44" i="9"/>
  <c r="AL44" i="9"/>
  <c r="AT44" i="9"/>
  <c r="BB44" i="9"/>
  <c r="N58" i="9"/>
  <c r="AK58" i="9"/>
  <c r="AS58" i="9"/>
  <c r="BA58" i="9"/>
  <c r="K54" i="9"/>
  <c r="AM65" i="9"/>
  <c r="AU65" i="9"/>
  <c r="BC65" i="9"/>
  <c r="AK72" i="9"/>
  <c r="AS72" i="9"/>
  <c r="BA72" i="9"/>
  <c r="M70" i="9"/>
  <c r="AM79" i="9"/>
  <c r="AU79" i="9"/>
  <c r="BC79" i="9"/>
  <c r="AH86" i="9"/>
  <c r="AP86" i="9"/>
  <c r="AX86" i="9"/>
  <c r="AM93" i="9"/>
  <c r="AU93" i="9"/>
  <c r="BC93" i="9"/>
  <c r="AH99" i="9"/>
  <c r="AP99" i="9"/>
  <c r="AX99" i="9"/>
  <c r="AF23" i="9"/>
  <c r="AN23" i="9"/>
  <c r="AV23" i="9"/>
  <c r="AG30" i="9"/>
  <c r="AO30" i="9"/>
  <c r="AW30" i="9"/>
  <c r="AI37" i="9"/>
  <c r="AQ37" i="9"/>
  <c r="AY37" i="9"/>
  <c r="AM44" i="9"/>
  <c r="AU44" i="9"/>
  <c r="BC44" i="9"/>
  <c r="BD40" i="9"/>
  <c r="AI51" i="9"/>
  <c r="AQ51" i="9"/>
  <c r="AY51" i="9"/>
  <c r="AL58" i="9"/>
  <c r="AT58" i="9"/>
  <c r="BB58" i="9"/>
  <c r="AF58" i="9"/>
  <c r="AN58" i="9"/>
  <c r="AV58" i="9"/>
  <c r="N72" i="9"/>
  <c r="AL72" i="9"/>
  <c r="AT72" i="9"/>
  <c r="BB72" i="9"/>
  <c r="AF93" i="9"/>
  <c r="AN93" i="9"/>
  <c r="AV93" i="9"/>
  <c r="AG23" i="9"/>
  <c r="AO23" i="9"/>
  <c r="AW23" i="9"/>
  <c r="AJ37" i="9"/>
  <c r="AR37" i="9"/>
  <c r="AZ37" i="9"/>
  <c r="L35" i="9"/>
  <c r="AF44" i="9"/>
  <c r="AN44" i="9"/>
  <c r="AV44" i="9"/>
  <c r="AJ51" i="9"/>
  <c r="AR51" i="9"/>
  <c r="AZ51" i="9"/>
  <c r="AM58" i="9"/>
  <c r="AU58" i="9"/>
  <c r="BC58" i="9"/>
  <c r="AG65" i="9"/>
  <c r="AO65" i="9"/>
  <c r="AW65" i="9"/>
  <c r="AM72" i="9"/>
  <c r="AU72" i="9"/>
  <c r="BC72" i="9"/>
  <c r="AG79" i="9"/>
  <c r="AO79" i="9"/>
  <c r="AW79" i="9"/>
  <c r="L76" i="9"/>
  <c r="AJ86" i="9"/>
  <c r="AR86" i="9"/>
  <c r="AZ86" i="9"/>
  <c r="AG93" i="9"/>
  <c r="AO93" i="9"/>
  <c r="AW93" i="9"/>
  <c r="AK16" i="9"/>
  <c r="AS16" i="9"/>
  <c r="BA16" i="9"/>
  <c r="AM16" i="9"/>
  <c r="AU16" i="9"/>
  <c r="BC16" i="9"/>
  <c r="AN16" i="9"/>
  <c r="AF16" i="9"/>
  <c r="AV16" i="9"/>
  <c r="AG16" i="9"/>
  <c r="AO16" i="9"/>
  <c r="AW16" i="9"/>
  <c r="AH16" i="9"/>
  <c r="AP16" i="9"/>
  <c r="AX16" i="9"/>
  <c r="M11" i="9"/>
  <c r="AJ16" i="9"/>
  <c r="AR16" i="9"/>
  <c r="AZ16" i="9"/>
  <c r="J51" i="9"/>
  <c r="K20" i="9"/>
  <c r="L33" i="9"/>
  <c r="M35" i="9"/>
  <c r="L40" i="9"/>
  <c r="K45" i="9"/>
  <c r="BE56" i="9"/>
  <c r="BG56" i="9" s="1"/>
  <c r="BE81" i="9"/>
  <c r="L84" i="9"/>
  <c r="N87" i="9"/>
  <c r="N93" i="9" s="1"/>
  <c r="BE43" i="9"/>
  <c r="BG43" i="9" s="1"/>
  <c r="K10" i="9"/>
  <c r="L20" i="9"/>
  <c r="BE71" i="9"/>
  <c r="K77" i="9"/>
  <c r="K82" i="9"/>
  <c r="BD91" i="9"/>
  <c r="BE98" i="9"/>
  <c r="BG98" i="9" s="1"/>
  <c r="J30" i="9"/>
  <c r="J58" i="9"/>
  <c r="J86" i="9"/>
  <c r="M80" i="9"/>
  <c r="BD18" i="9"/>
  <c r="L29" i="9"/>
  <c r="L32" i="9"/>
  <c r="L39" i="9"/>
  <c r="BE40" i="9"/>
  <c r="BG40" i="9" s="1"/>
  <c r="K43" i="9"/>
  <c r="L48" i="9"/>
  <c r="BD55" i="9"/>
  <c r="BE62" i="9"/>
  <c r="L66" i="9"/>
  <c r="K68" i="9"/>
  <c r="BE84" i="9"/>
  <c r="BG84" i="9" s="1"/>
  <c r="L90" i="9"/>
  <c r="J37" i="9"/>
  <c r="J65" i="9"/>
  <c r="J93" i="9"/>
  <c r="BD25" i="9"/>
  <c r="K36" i="9"/>
  <c r="L43" i="9"/>
  <c r="L61" i="9"/>
  <c r="K63" i="9"/>
  <c r="BE75" i="9"/>
  <c r="BG75" i="9" s="1"/>
  <c r="BD77" i="9"/>
  <c r="BD97" i="9"/>
  <c r="BD46" i="9"/>
  <c r="BE53" i="9"/>
  <c r="M61" i="9"/>
  <c r="BE95" i="9"/>
  <c r="BE100" i="9"/>
  <c r="BG100" i="9" s="1"/>
  <c r="J16" i="9"/>
  <c r="J44" i="9"/>
  <c r="J72" i="9"/>
  <c r="J99" i="9"/>
  <c r="J23" i="9"/>
  <c r="L26" i="9"/>
  <c r="BD36" i="9"/>
  <c r="L52" i="9"/>
  <c r="BE66" i="9"/>
  <c r="BG66" i="9" s="1"/>
  <c r="BD83" i="9"/>
  <c r="BE88" i="9"/>
  <c r="L94" i="9"/>
  <c r="L98" i="9"/>
  <c r="BE18" i="9"/>
  <c r="BG18" i="9" s="1"/>
  <c r="BD74" i="9"/>
  <c r="L10" i="9"/>
  <c r="K19" i="9"/>
  <c r="L27" i="9"/>
  <c r="L31" i="9"/>
  <c r="BD32" i="9"/>
  <c r="K34" i="9"/>
  <c r="K38" i="9"/>
  <c r="BD39" i="9"/>
  <c r="L41" i="9"/>
  <c r="L45" i="9"/>
  <c r="BE46" i="9"/>
  <c r="BE49" i="9"/>
  <c r="BG49" i="9" s="1"/>
  <c r="L54" i="9"/>
  <c r="BE55" i="9"/>
  <c r="BE59" i="9"/>
  <c r="BG59" i="9" s="1"/>
  <c r="L63" i="9"/>
  <c r="BE64" i="9"/>
  <c r="BE68" i="9"/>
  <c r="BG68" i="9" s="1"/>
  <c r="L73" i="9"/>
  <c r="BE74" i="9"/>
  <c r="BE77" i="9"/>
  <c r="BG77" i="9" s="1"/>
  <c r="L82" i="9"/>
  <c r="BE83" i="9"/>
  <c r="L85" i="9"/>
  <c r="L89" i="9"/>
  <c r="BD90" i="9"/>
  <c r="BE91" i="9"/>
  <c r="BG91" i="9" s="1"/>
  <c r="L96" i="9"/>
  <c r="BE97" i="9"/>
  <c r="BG97" i="9" s="1"/>
  <c r="L19" i="9"/>
  <c r="BD20" i="9"/>
  <c r="K22" i="9"/>
  <c r="K26" i="9"/>
  <c r="L34" i="9"/>
  <c r="L38" i="9"/>
  <c r="BE39" i="9"/>
  <c r="BG39" i="9" s="1"/>
  <c r="BE42" i="9"/>
  <c r="K47" i="9"/>
  <c r="BD48" i="9"/>
  <c r="L50" i="9"/>
  <c r="BD52" i="9"/>
  <c r="K56" i="9"/>
  <c r="BD57" i="9"/>
  <c r="L60" i="9"/>
  <c r="K66" i="9"/>
  <c r="BD67" i="9"/>
  <c r="L69" i="9"/>
  <c r="BD70" i="9"/>
  <c r="K75" i="9"/>
  <c r="BD76" i="9"/>
  <c r="L78" i="9"/>
  <c r="K84" i="9"/>
  <c r="BD87" i="9"/>
  <c r="BF87" i="9" s="1"/>
  <c r="BE90" i="9"/>
  <c r="L92" i="9"/>
  <c r="BD94" i="9"/>
  <c r="K98" i="9"/>
  <c r="BD100" i="9"/>
  <c r="BD64" i="9"/>
  <c r="BE52" i="9"/>
  <c r="BE57" i="9"/>
  <c r="BE61" i="9"/>
  <c r="BE67" i="9"/>
  <c r="BE70" i="9"/>
  <c r="BE76" i="9"/>
  <c r="BE80" i="9"/>
  <c r="BD85" i="9"/>
  <c r="BE87" i="9"/>
  <c r="BE94" i="9"/>
  <c r="BE48" i="9"/>
  <c r="BE17" i="9"/>
  <c r="BG17" i="9" s="1"/>
  <c r="BD34" i="9"/>
  <c r="BE41" i="9"/>
  <c r="BG41" i="9" s="1"/>
  <c r="BD50" i="9"/>
  <c r="L53" i="9"/>
  <c r="BD60" i="9"/>
  <c r="L62" i="9"/>
  <c r="BD63" i="9"/>
  <c r="BD69" i="9"/>
  <c r="L71" i="9"/>
  <c r="BD78" i="9"/>
  <c r="L81" i="9"/>
  <c r="BD82" i="9"/>
  <c r="BE85" i="9"/>
  <c r="L88" i="9"/>
  <c r="L91" i="9"/>
  <c r="BD92" i="9"/>
  <c r="L95" i="9"/>
  <c r="BD96" i="9"/>
  <c r="BD59" i="9"/>
  <c r="BD10" i="9"/>
  <c r="BD17" i="9"/>
  <c r="BD27" i="9"/>
  <c r="BD15" i="9"/>
  <c r="L18" i="9"/>
  <c r="L21" i="9"/>
  <c r="BD22" i="9"/>
  <c r="K25" i="9"/>
  <c r="L36" i="9"/>
  <c r="BE45" i="9"/>
  <c r="BG45" i="9" s="1"/>
  <c r="L49" i="9"/>
  <c r="BE50" i="9"/>
  <c r="BE54" i="9"/>
  <c r="BG54" i="9" s="1"/>
  <c r="L59" i="9"/>
  <c r="BE60" i="9"/>
  <c r="BE63" i="9"/>
  <c r="BG63" i="9" s="1"/>
  <c r="L68" i="9"/>
  <c r="BE69" i="9"/>
  <c r="BE73" i="9"/>
  <c r="BG73" i="9" s="1"/>
  <c r="L77" i="9"/>
  <c r="BE78" i="9"/>
  <c r="BE82" i="9"/>
  <c r="BG82" i="9" s="1"/>
  <c r="BE92" i="9"/>
  <c r="BE96" i="9"/>
  <c r="BG96" i="9" s="1"/>
  <c r="BE35" i="9"/>
  <c r="BD41" i="9"/>
  <c r="L11" i="9"/>
  <c r="L25" i="9"/>
  <c r="L28" i="9"/>
  <c r="BD29" i="9"/>
  <c r="K32" i="9"/>
  <c r="BE38" i="9"/>
  <c r="BG38" i="9" s="1"/>
  <c r="L42" i="9"/>
  <c r="BD43" i="9"/>
  <c r="L46" i="9"/>
  <c r="BD47" i="9"/>
  <c r="BD53" i="9"/>
  <c r="L55" i="9"/>
  <c r="BD62" i="9"/>
  <c r="L64" i="9"/>
  <c r="BD66" i="9"/>
  <c r="BD71" i="9"/>
  <c r="L74" i="9"/>
  <c r="BD81" i="9"/>
  <c r="L83" i="9"/>
  <c r="BD88" i="9"/>
  <c r="BE89" i="9"/>
  <c r="BG89" i="9" s="1"/>
  <c r="BD95" i="9"/>
  <c r="L97" i="9"/>
  <c r="BD98" i="9"/>
  <c r="BE11" i="9"/>
  <c r="BE15" i="9"/>
  <c r="BG15" i="9" s="1"/>
  <c r="M53" i="9"/>
  <c r="K53" i="9"/>
  <c r="M71" i="9"/>
  <c r="K71" i="9"/>
  <c r="M48" i="9"/>
  <c r="K48" i="9"/>
  <c r="M67" i="9"/>
  <c r="K67" i="9"/>
  <c r="BF67" i="9" s="1"/>
  <c r="M95" i="9"/>
  <c r="K95" i="9"/>
  <c r="M60" i="9"/>
  <c r="BG60" i="9" s="1"/>
  <c r="K60" i="9"/>
  <c r="BD38" i="9"/>
  <c r="BD54" i="9"/>
  <c r="M55" i="9"/>
  <c r="K55" i="9"/>
  <c r="BD73" i="9"/>
  <c r="M74" i="9"/>
  <c r="K74" i="9"/>
  <c r="BD84" i="9"/>
  <c r="M85" i="9"/>
  <c r="K85" i="9"/>
  <c r="BD89" i="9"/>
  <c r="M90" i="9"/>
  <c r="BG90" i="9" s="1"/>
  <c r="K90" i="9"/>
  <c r="M78" i="9"/>
  <c r="K78" i="9"/>
  <c r="BE20" i="9"/>
  <c r="BG20" i="9" s="1"/>
  <c r="K41" i="9"/>
  <c r="BD61" i="9"/>
  <c r="BF61" i="9" s="1"/>
  <c r="M62" i="9"/>
  <c r="BG62" i="9" s="1"/>
  <c r="K62" i="9"/>
  <c r="BD80" i="9"/>
  <c r="M81" i="9"/>
  <c r="K81" i="9"/>
  <c r="BD19" i="9"/>
  <c r="BE19" i="9"/>
  <c r="BG19" i="9" s="1"/>
  <c r="K18" i="9"/>
  <c r="BD21" i="9"/>
  <c r="BD24" i="9"/>
  <c r="BD26" i="9"/>
  <c r="BD28" i="9"/>
  <c r="BD31" i="9"/>
  <c r="BD33" i="9"/>
  <c r="BD35" i="9"/>
  <c r="BD45" i="9"/>
  <c r="BD49" i="9"/>
  <c r="M50" i="9"/>
  <c r="BG50" i="9" s="1"/>
  <c r="K50" i="9"/>
  <c r="BD68" i="9"/>
  <c r="M69" i="9"/>
  <c r="K69" i="9"/>
  <c r="K15" i="9"/>
  <c r="BE10" i="9"/>
  <c r="BG10" i="9" s="1"/>
  <c r="BE21" i="9"/>
  <c r="BG21" i="9" s="1"/>
  <c r="BE22" i="9"/>
  <c r="BG22" i="9" s="1"/>
  <c r="BE24" i="9"/>
  <c r="BG24" i="9" s="1"/>
  <c r="BE25" i="9"/>
  <c r="BG25" i="9" s="1"/>
  <c r="BE26" i="9"/>
  <c r="BG26" i="9" s="1"/>
  <c r="BE27" i="9"/>
  <c r="BG27" i="9" s="1"/>
  <c r="BE28" i="9"/>
  <c r="BE29" i="9"/>
  <c r="BG29" i="9" s="1"/>
  <c r="BE31" i="9"/>
  <c r="BG31" i="9" s="1"/>
  <c r="BE32" i="9"/>
  <c r="BG32" i="9" s="1"/>
  <c r="BE33" i="9"/>
  <c r="BG33" i="9" s="1"/>
  <c r="BE34" i="9"/>
  <c r="BG34" i="9" s="1"/>
  <c r="K39" i="9"/>
  <c r="BF39" i="9" s="1"/>
  <c r="M46" i="9"/>
  <c r="K46" i="9"/>
  <c r="BD56" i="9"/>
  <c r="M57" i="9"/>
  <c r="BG57" i="9" s="1"/>
  <c r="K57" i="9"/>
  <c r="BD75" i="9"/>
  <c r="M76" i="9"/>
  <c r="K76" i="9"/>
  <c r="BD11" i="9"/>
  <c r="BD42" i="9"/>
  <c r="M64" i="9"/>
  <c r="K64" i="9"/>
  <c r="M83" i="9"/>
  <c r="K83" i="9"/>
  <c r="M88" i="9"/>
  <c r="K88" i="9"/>
  <c r="M92" i="9"/>
  <c r="K92" i="9"/>
  <c r="K97" i="9"/>
  <c r="BF97" i="9" s="1"/>
  <c r="K100" i="9"/>
  <c r="BF100" i="9" s="1"/>
  <c r="L9" i="9"/>
  <c r="M9" i="9"/>
  <c r="M15" i="8" l="1"/>
  <c r="AP33" i="1"/>
  <c r="AP9" i="10" s="1"/>
  <c r="AQ33" i="1"/>
  <c r="AQ9" i="10" s="1"/>
  <c r="BF21" i="9"/>
  <c r="BG11" i="2"/>
  <c r="N16" i="7"/>
  <c r="N11" i="10" s="1"/>
  <c r="N32" i="10" s="1"/>
  <c r="J32" i="10" s="1"/>
  <c r="AF33" i="1"/>
  <c r="AF9" i="10" s="1"/>
  <c r="BE11" i="10"/>
  <c r="K16" i="2"/>
  <c r="K10" i="10" s="1"/>
  <c r="K31" i="10" s="1"/>
  <c r="BF88" i="9"/>
  <c r="BF74" i="9"/>
  <c r="BG13" i="2"/>
  <c r="O14" i="10"/>
  <c r="BF49" i="9"/>
  <c r="BF76" i="9"/>
  <c r="BF29" i="1"/>
  <c r="O35" i="10"/>
  <c r="BG16" i="1"/>
  <c r="BG25" i="1"/>
  <c r="J33" i="1"/>
  <c r="J9" i="10" s="1"/>
  <c r="BF30" i="1"/>
  <c r="N32" i="1"/>
  <c r="M33" i="1"/>
  <c r="M9" i="10" s="1"/>
  <c r="M30" i="10" s="1"/>
  <c r="BF24" i="1"/>
  <c r="BG10" i="1"/>
  <c r="BF10" i="1"/>
  <c r="AG33" i="1"/>
  <c r="AG9" i="10" s="1"/>
  <c r="BE9" i="10" s="1"/>
  <c r="BD9" i="10"/>
  <c r="BD16" i="2"/>
  <c r="BD10" i="10"/>
  <c r="BF10" i="10" s="1"/>
  <c r="M10" i="10"/>
  <c r="M31" i="10" s="1"/>
  <c r="BE10" i="10"/>
  <c r="K11" i="10"/>
  <c r="K32" i="10" s="1"/>
  <c r="BD11" i="10"/>
  <c r="BF11" i="10" s="1"/>
  <c r="BD12" i="10"/>
  <c r="BE15" i="8"/>
  <c r="M12" i="10"/>
  <c r="M33" i="10" s="1"/>
  <c r="BG67" i="9"/>
  <c r="BF94" i="9"/>
  <c r="BG83" i="9"/>
  <c r="BF92" i="9"/>
  <c r="BF42" i="9"/>
  <c r="BF18" i="9"/>
  <c r="BF69" i="9"/>
  <c r="BF48" i="9"/>
  <c r="BF81" i="9"/>
  <c r="BF32" i="9"/>
  <c r="BF75" i="9"/>
  <c r="BF26" i="9"/>
  <c r="BF89" i="9"/>
  <c r="BF63" i="9"/>
  <c r="BF28" i="9"/>
  <c r="BG81" i="9"/>
  <c r="BG78" i="9"/>
  <c r="BF60" i="9"/>
  <c r="BF78" i="9"/>
  <c r="BF80" i="9"/>
  <c r="AF101" i="9"/>
  <c r="AF13" i="10" s="1"/>
  <c r="BF98" i="9"/>
  <c r="BF33" i="9"/>
  <c r="BG88" i="9"/>
  <c r="BG74" i="9"/>
  <c r="BF95" i="9"/>
  <c r="BF53" i="9"/>
  <c r="BF20" i="9"/>
  <c r="BG52" i="9"/>
  <c r="BG85" i="9"/>
  <c r="BF54" i="9"/>
  <c r="BF83" i="9"/>
  <c r="BG71" i="9"/>
  <c r="BF52" i="9"/>
  <c r="BF57" i="9"/>
  <c r="BF70" i="9"/>
  <c r="BG69" i="9"/>
  <c r="BF64" i="9"/>
  <c r="BF13" i="1"/>
  <c r="BF14" i="1"/>
  <c r="BG14" i="1"/>
  <c r="N19" i="1"/>
  <c r="BD19" i="1"/>
  <c r="BF20" i="1"/>
  <c r="L32" i="1"/>
  <c r="BE19" i="1"/>
  <c r="BD32" i="1"/>
  <c r="L19" i="1"/>
  <c r="BG12" i="1"/>
  <c r="K19" i="1"/>
  <c r="BF15" i="1"/>
  <c r="BG21" i="1"/>
  <c r="BE32" i="1"/>
  <c r="BF28" i="1"/>
  <c r="BF11" i="1"/>
  <c r="BG9" i="1"/>
  <c r="K32" i="1"/>
  <c r="BF26" i="1"/>
  <c r="BF22" i="1"/>
  <c r="BF17" i="1"/>
  <c r="BF9" i="1"/>
  <c r="BE16" i="2"/>
  <c r="N16" i="2"/>
  <c r="N10" i="10" s="1"/>
  <c r="N31" i="10" s="1"/>
  <c r="J31" i="10" s="1"/>
  <c r="BG9" i="2"/>
  <c r="BF10" i="2"/>
  <c r="BF16" i="2" s="1"/>
  <c r="BG14" i="2"/>
  <c r="BG15" i="2"/>
  <c r="BG10" i="2"/>
  <c r="BG11" i="7"/>
  <c r="BG15" i="7"/>
  <c r="M16" i="7"/>
  <c r="BG13" i="7"/>
  <c r="BE16" i="7"/>
  <c r="BF9" i="7"/>
  <c r="BF16" i="7" s="1"/>
  <c r="BD16" i="7"/>
  <c r="BG14" i="7"/>
  <c r="BG10" i="7"/>
  <c r="BG12" i="7"/>
  <c r="N15" i="8"/>
  <c r="N12" i="10" s="1"/>
  <c r="K15" i="8"/>
  <c r="BD15" i="8"/>
  <c r="BF9" i="8"/>
  <c r="BF15" i="8" s="1"/>
  <c r="BF11" i="8"/>
  <c r="BG10" i="8"/>
  <c r="BG12" i="8"/>
  <c r="BG14" i="8"/>
  <c r="BG11" i="9"/>
  <c r="BF11" i="9"/>
  <c r="N101" i="9"/>
  <c r="N13" i="10" s="1"/>
  <c r="N34" i="10" s="1"/>
  <c r="BF50" i="9"/>
  <c r="BF90" i="9"/>
  <c r="BG95" i="9"/>
  <c r="BG53" i="9"/>
  <c r="BF38" i="9"/>
  <c r="BG61" i="9"/>
  <c r="BF68" i="9"/>
  <c r="BF35" i="9"/>
  <c r="BG70" i="9"/>
  <c r="BF91" i="9"/>
  <c r="BF31" i="9"/>
  <c r="BF36" i="9"/>
  <c r="BF82" i="9"/>
  <c r="BG28" i="9"/>
  <c r="BF22" i="9"/>
  <c r="BF55" i="9"/>
  <c r="BF66" i="9"/>
  <c r="BF77" i="9"/>
  <c r="BG94" i="9"/>
  <c r="BF96" i="9"/>
  <c r="BF47" i="9"/>
  <c r="BG55" i="9"/>
  <c r="BG64" i="9"/>
  <c r="BF85" i="9"/>
  <c r="BF84" i="9"/>
  <c r="BG80" i="9"/>
  <c r="BF45" i="9"/>
  <c r="BF73" i="9"/>
  <c r="BF17" i="9"/>
  <c r="BF24" i="9"/>
  <c r="BF30" i="9" s="1"/>
  <c r="BG76" i="9"/>
  <c r="BF46" i="9"/>
  <c r="BF15" i="9"/>
  <c r="BF41" i="9"/>
  <c r="BG48" i="9"/>
  <c r="BF29" i="9"/>
  <c r="BG87" i="9"/>
  <c r="BG93" i="9" s="1"/>
  <c r="BG42" i="9"/>
  <c r="BF62" i="9"/>
  <c r="BF34" i="9"/>
  <c r="BF37" i="9" s="1"/>
  <c r="BG92" i="9"/>
  <c r="M51" i="9"/>
  <c r="BG46" i="9"/>
  <c r="BF71" i="9"/>
  <c r="BF25" i="9"/>
  <c r="BF56" i="9"/>
  <c r="K23" i="9"/>
  <c r="BF19" i="9"/>
  <c r="BF43" i="9"/>
  <c r="BF10" i="9"/>
  <c r="M37" i="9"/>
  <c r="BG35" i="9"/>
  <c r="M16" i="9"/>
  <c r="BF27" i="9"/>
  <c r="BF59" i="9"/>
  <c r="BF40" i="9"/>
  <c r="M72" i="9"/>
  <c r="L86" i="9"/>
  <c r="L99" i="9"/>
  <c r="K86" i="9"/>
  <c r="L23" i="9"/>
  <c r="M65" i="9"/>
  <c r="L30" i="9"/>
  <c r="K99" i="9"/>
  <c r="L93" i="9"/>
  <c r="BD44" i="9"/>
  <c r="BD23" i="9"/>
  <c r="L72" i="9"/>
  <c r="BE37" i="9"/>
  <c r="BD72" i="9"/>
  <c r="BD16" i="9"/>
  <c r="BE58" i="9"/>
  <c r="K44" i="9"/>
  <c r="M99" i="9"/>
  <c r="BE16" i="9"/>
  <c r="BD37" i="9"/>
  <c r="BG44" i="9"/>
  <c r="BE44" i="9"/>
  <c r="BD65" i="9"/>
  <c r="BD93" i="9"/>
  <c r="K72" i="9"/>
  <c r="BE72" i="9"/>
  <c r="J101" i="9"/>
  <c r="J13" i="10" s="1"/>
  <c r="M86" i="9"/>
  <c r="BE51" i="9"/>
  <c r="BG99" i="9"/>
  <c r="BE99" i="9"/>
  <c r="BE65" i="9"/>
  <c r="BE93" i="9"/>
  <c r="BE86" i="9"/>
  <c r="L58" i="9"/>
  <c r="K51" i="9"/>
  <c r="M93" i="9"/>
  <c r="K37" i="9"/>
  <c r="BG23" i="9"/>
  <c r="BE23" i="9"/>
  <c r="L79" i="9"/>
  <c r="BD51" i="9"/>
  <c r="BD79" i="9"/>
  <c r="L65" i="9"/>
  <c r="L44" i="9"/>
  <c r="L37" i="9"/>
  <c r="K79" i="9"/>
  <c r="BD30" i="9"/>
  <c r="L51" i="9"/>
  <c r="K16" i="9"/>
  <c r="K65" i="9"/>
  <c r="BD58" i="9"/>
  <c r="K58" i="9"/>
  <c r="K93" i="9"/>
  <c r="M58" i="9"/>
  <c r="BG30" i="9"/>
  <c r="BE30" i="9"/>
  <c r="BD86" i="9"/>
  <c r="BE79" i="9"/>
  <c r="BD99" i="9"/>
  <c r="L16" i="9"/>
  <c r="K30" i="9"/>
  <c r="M79" i="9"/>
  <c r="BF99" i="9"/>
  <c r="V4" i="13"/>
  <c r="V5" i="13"/>
  <c r="V6" i="13"/>
  <c r="V7" i="13"/>
  <c r="V8" i="13"/>
  <c r="V9" i="13"/>
  <c r="V10" i="13"/>
  <c r="V11" i="13"/>
  <c r="V12" i="13"/>
  <c r="V13" i="13"/>
  <c r="V14" i="13"/>
  <c r="V15" i="13"/>
  <c r="V16" i="13"/>
  <c r="V17" i="13"/>
  <c r="V18" i="13"/>
  <c r="V19" i="13"/>
  <c r="V20" i="13"/>
  <c r="V21" i="13"/>
  <c r="V22" i="13"/>
  <c r="V23" i="13"/>
  <c r="V24" i="13"/>
  <c r="V25" i="13"/>
  <c r="V26" i="13"/>
  <c r="V27" i="13"/>
  <c r="V28" i="13"/>
  <c r="V29" i="13"/>
  <c r="V3" i="13"/>
  <c r="BG79" i="9" l="1"/>
  <c r="O16" i="10"/>
  <c r="BG12" i="10"/>
  <c r="N33" i="10"/>
  <c r="J33" i="10" s="1"/>
  <c r="BE33" i="1"/>
  <c r="BG72" i="9"/>
  <c r="BG58" i="9"/>
  <c r="BF93" i="9"/>
  <c r="BG15" i="8"/>
  <c r="I31" i="10"/>
  <c r="H31" i="10" s="1"/>
  <c r="BG10" i="10"/>
  <c r="N33" i="1"/>
  <c r="BG19" i="1"/>
  <c r="BG32" i="1"/>
  <c r="J14" i="10"/>
  <c r="L33" i="1"/>
  <c r="L9" i="10" s="1"/>
  <c r="L30" i="10" s="1"/>
  <c r="N9" i="10"/>
  <c r="M11" i="10"/>
  <c r="M32" i="10" s="1"/>
  <c r="K12" i="10"/>
  <c r="K33" i="10" s="1"/>
  <c r="I33" i="10" s="1"/>
  <c r="AF14" i="10"/>
  <c r="AF16" i="10" s="1"/>
  <c r="BF65" i="9"/>
  <c r="BD33" i="1"/>
  <c r="BF19" i="1"/>
  <c r="BF32" i="1"/>
  <c r="K33" i="1"/>
  <c r="BG16" i="2"/>
  <c r="BG16" i="7"/>
  <c r="M101" i="9"/>
  <c r="M13" i="10" s="1"/>
  <c r="M34" i="10" s="1"/>
  <c r="L101" i="9"/>
  <c r="L13" i="10" s="1"/>
  <c r="L34" i="10" s="1"/>
  <c r="J34" i="10" s="1"/>
  <c r="BF79" i="9"/>
  <c r="BF86" i="9"/>
  <c r="BG37" i="9"/>
  <c r="BG86" i="9"/>
  <c r="BG16" i="9"/>
  <c r="BF16" i="9"/>
  <c r="BF58" i="9"/>
  <c r="K101" i="9"/>
  <c r="K13" i="10" s="1"/>
  <c r="K34" i="10" s="1"/>
  <c r="BG65" i="9"/>
  <c r="BF23" i="9"/>
  <c r="BG51" i="9"/>
  <c r="BF51" i="9"/>
  <c r="BF44" i="9"/>
  <c r="BF72" i="9"/>
  <c r="I30" i="9"/>
  <c r="H30" i="9" s="1"/>
  <c r="I79" i="9"/>
  <c r="G79" i="9" s="1"/>
  <c r="I37" i="9"/>
  <c r="G37" i="9" s="1"/>
  <c r="I93" i="9"/>
  <c r="H93" i="9" s="1"/>
  <c r="I86" i="9"/>
  <c r="H86" i="9" s="1"/>
  <c r="I72" i="9"/>
  <c r="H72" i="9" s="1"/>
  <c r="I65" i="9"/>
  <c r="G65" i="9" s="1"/>
  <c r="I58" i="9"/>
  <c r="H58" i="9" s="1"/>
  <c r="I51" i="9"/>
  <c r="G51" i="9" s="1"/>
  <c r="I44" i="9"/>
  <c r="H44" i="9" s="1"/>
  <c r="M35" i="10" l="1"/>
  <c r="H79" i="9"/>
  <c r="L35" i="10"/>
  <c r="J16" i="10"/>
  <c r="G31" i="10"/>
  <c r="I34" i="10"/>
  <c r="H34" i="10" s="1"/>
  <c r="G34" i="10"/>
  <c r="BF12" i="10"/>
  <c r="I32" i="10"/>
  <c r="G32" i="10" s="1"/>
  <c r="G33" i="10"/>
  <c r="O37" i="10"/>
  <c r="O40" i="10" s="1"/>
  <c r="O41" i="10"/>
  <c r="H32" i="10"/>
  <c r="H33" i="10"/>
  <c r="N14" i="10"/>
  <c r="N30" i="10"/>
  <c r="BG33" i="1"/>
  <c r="L14" i="10"/>
  <c r="BF33" i="1"/>
  <c r="K9" i="10"/>
  <c r="K14" i="10" s="1"/>
  <c r="BG9" i="10"/>
  <c r="BG11" i="10"/>
  <c r="M14" i="10"/>
  <c r="H37" i="9"/>
  <c r="G86" i="9"/>
  <c r="G72" i="9"/>
  <c r="H65" i="9"/>
  <c r="G58" i="9"/>
  <c r="G93" i="9"/>
  <c r="G44" i="9"/>
  <c r="G30" i="9"/>
  <c r="H51" i="9"/>
  <c r="L16" i="10" l="1"/>
  <c r="N35" i="10"/>
  <c r="J30" i="10"/>
  <c r="J35" i="10" s="1"/>
  <c r="J41" i="10" s="1"/>
  <c r="N16" i="10"/>
  <c r="BF9" i="10"/>
  <c r="M16" i="10"/>
  <c r="K16" i="10"/>
  <c r="BW22" i="13"/>
  <c r="BV22" i="13"/>
  <c r="AV22" i="13"/>
  <c r="AU22" i="13"/>
  <c r="BW19" i="13"/>
  <c r="BV19" i="13"/>
  <c r="AV19" i="13"/>
  <c r="AU19" i="13"/>
  <c r="M41" i="10" l="1"/>
  <c r="M37" i="10"/>
  <c r="N37" i="10"/>
  <c r="N40" i="10" s="1"/>
  <c r="N41" i="10"/>
  <c r="K37" i="10"/>
  <c r="K40" i="10" s="1"/>
  <c r="L41" i="10"/>
  <c r="L37" i="10"/>
  <c r="I16" i="9"/>
  <c r="I23" i="9"/>
  <c r="I99" i="9"/>
  <c r="I37" i="10" l="1"/>
  <c r="M40" i="10"/>
  <c r="J37" i="10"/>
  <c r="J40" i="10" s="1"/>
  <c r="L40" i="10"/>
  <c r="H23" i="9"/>
  <c r="G23" i="9"/>
  <c r="G99" i="9"/>
  <c r="H99" i="9"/>
  <c r="G16" i="9"/>
  <c r="H16" i="9"/>
  <c r="AU4" i="13"/>
  <c r="AV4" i="13"/>
  <c r="BV4" i="13"/>
  <c r="BW4" i="13"/>
  <c r="AU5" i="13"/>
  <c r="AV5" i="13"/>
  <c r="BV5" i="13"/>
  <c r="BW5" i="13"/>
  <c r="AU6" i="13"/>
  <c r="AV6" i="13"/>
  <c r="BV6" i="13"/>
  <c r="BW6" i="13"/>
  <c r="AU7" i="13"/>
  <c r="AV7" i="13"/>
  <c r="BV7" i="13"/>
  <c r="BW7" i="13"/>
  <c r="AU8" i="13"/>
  <c r="AV8" i="13"/>
  <c r="BV8" i="13"/>
  <c r="BW8" i="13"/>
  <c r="AU9" i="13"/>
  <c r="AV9" i="13"/>
  <c r="BV9" i="13"/>
  <c r="BW9" i="13"/>
  <c r="AU10" i="13"/>
  <c r="AV10" i="13"/>
  <c r="BV10" i="13"/>
  <c r="BW10" i="13"/>
  <c r="AU11" i="13"/>
  <c r="AV11" i="13"/>
  <c r="BV11" i="13"/>
  <c r="BW11" i="13"/>
  <c r="AU12" i="13"/>
  <c r="AV12" i="13"/>
  <c r="BV12" i="13"/>
  <c r="BW12" i="13"/>
  <c r="AU13" i="13"/>
  <c r="AV13" i="13"/>
  <c r="BV13" i="13"/>
  <c r="BW13" i="13"/>
  <c r="AU14" i="13"/>
  <c r="AV14" i="13"/>
  <c r="BV14" i="13"/>
  <c r="BW14" i="13"/>
  <c r="AU15" i="13"/>
  <c r="AV15" i="13"/>
  <c r="BV15" i="13"/>
  <c r="BW15" i="13"/>
  <c r="AU16" i="13"/>
  <c r="AV16" i="13"/>
  <c r="BV16" i="13"/>
  <c r="BW16" i="13"/>
  <c r="AU20" i="13"/>
  <c r="AV20" i="13"/>
  <c r="BV20" i="13"/>
  <c r="BW20" i="13"/>
  <c r="AU17" i="13"/>
  <c r="AV17" i="13"/>
  <c r="BV17" i="13"/>
  <c r="BW17" i="13"/>
  <c r="AU18" i="13"/>
  <c r="AV18" i="13"/>
  <c r="BV18" i="13"/>
  <c r="BW18" i="13"/>
  <c r="AU21" i="13"/>
  <c r="AV21" i="13"/>
  <c r="BV21" i="13"/>
  <c r="BW21" i="13"/>
  <c r="AU23" i="13"/>
  <c r="AV23" i="13"/>
  <c r="BV23" i="13"/>
  <c r="BW23" i="13"/>
  <c r="AU24" i="13"/>
  <c r="AV24" i="13"/>
  <c r="BV24" i="13"/>
  <c r="BW24" i="13"/>
  <c r="AU25" i="13"/>
  <c r="AV25" i="13"/>
  <c r="BV25" i="13"/>
  <c r="BW25" i="13"/>
  <c r="AU26" i="13"/>
  <c r="AV26" i="13"/>
  <c r="BV26" i="13"/>
  <c r="BW26" i="13"/>
  <c r="AU27" i="13"/>
  <c r="AV27" i="13"/>
  <c r="BV27" i="13"/>
  <c r="BW27" i="13"/>
  <c r="AU28" i="13"/>
  <c r="AV28" i="13"/>
  <c r="BV28" i="13"/>
  <c r="BW28" i="13"/>
  <c r="AU29" i="13"/>
  <c r="AV29" i="13"/>
  <c r="BV29" i="13"/>
  <c r="BW29" i="13"/>
  <c r="H37" i="10" l="1"/>
  <c r="G37" i="10"/>
  <c r="I32" i="1"/>
  <c r="BA2" i="13"/>
  <c r="BC2" i="13" s="1"/>
  <c r="BE2" i="13" s="1"/>
  <c r="BG2" i="13" s="1"/>
  <c r="BI2" i="13" s="1"/>
  <c r="BK2" i="13" s="1"/>
  <c r="BM2" i="13" s="1"/>
  <c r="BO2" i="13" s="1"/>
  <c r="BQ2" i="13" s="1"/>
  <c r="BS2" i="13" s="1"/>
  <c r="BU2" i="13" s="1"/>
  <c r="BW2" i="13" s="1"/>
  <c r="AZ2" i="13"/>
  <c r="BB2" i="13" s="1"/>
  <c r="BD2" i="13" s="1"/>
  <c r="BF2" i="13" s="1"/>
  <c r="BH2" i="13" s="1"/>
  <c r="BJ2" i="13" s="1"/>
  <c r="BL2" i="13" s="1"/>
  <c r="BN2" i="13" s="1"/>
  <c r="BP2" i="13" s="1"/>
  <c r="BR2" i="13" s="1"/>
  <c r="BT2" i="13" s="1"/>
  <c r="BV2" i="13" s="1"/>
  <c r="Z2" i="13"/>
  <c r="AB2" i="13" s="1"/>
  <c r="AD2" i="13" s="1"/>
  <c r="AF2" i="13" s="1"/>
  <c r="AH2" i="13" s="1"/>
  <c r="AJ2" i="13" s="1"/>
  <c r="AL2" i="13" s="1"/>
  <c r="AN2" i="13" s="1"/>
  <c r="AP2" i="13" s="1"/>
  <c r="AR2" i="13" s="1"/>
  <c r="AT2" i="13" s="1"/>
  <c r="AV2" i="13" s="1"/>
  <c r="Y2" i="13"/>
  <c r="AA2" i="13" s="1"/>
  <c r="AC2" i="13" s="1"/>
  <c r="AE2" i="13" s="1"/>
  <c r="AG2" i="13" s="1"/>
  <c r="AI2" i="13" s="1"/>
  <c r="AK2" i="13" s="1"/>
  <c r="AM2" i="13" s="1"/>
  <c r="AO2" i="13" s="1"/>
  <c r="AQ2" i="13" s="1"/>
  <c r="AS2" i="13" s="1"/>
  <c r="AU2" i="13" s="1"/>
  <c r="H32" i="1" l="1"/>
  <c r="G32" i="1"/>
  <c r="P34" i="10"/>
  <c r="P33" i="10"/>
  <c r="P32" i="10"/>
  <c r="P31" i="10"/>
  <c r="P30" i="10"/>
  <c r="P35" i="10" s="1"/>
  <c r="P37" i="10" l="1"/>
  <c r="BC9" i="9" l="1"/>
  <c r="BC101" i="9" s="1"/>
  <c r="BC13" i="10" s="1"/>
  <c r="BC14" i="10" s="1"/>
  <c r="BC16" i="10" s="1"/>
  <c r="BB9" i="9"/>
  <c r="BB101" i="9" s="1"/>
  <c r="BB13" i="10" s="1"/>
  <c r="BB14" i="10" s="1"/>
  <c r="BB16" i="10" s="1"/>
  <c r="BA9" i="9"/>
  <c r="BA101" i="9" s="1"/>
  <c r="BA13" i="10" s="1"/>
  <c r="BA14" i="10" s="1"/>
  <c r="BA16" i="10" s="1"/>
  <c r="AZ9" i="9"/>
  <c r="AZ101" i="9" s="1"/>
  <c r="AZ13" i="10" s="1"/>
  <c r="AZ14" i="10" s="1"/>
  <c r="AZ16" i="10" s="1"/>
  <c r="AY9" i="9"/>
  <c r="AY101" i="9" s="1"/>
  <c r="AY13" i="10" s="1"/>
  <c r="AY14" i="10" s="1"/>
  <c r="AY16" i="10" s="1"/>
  <c r="AX9" i="9"/>
  <c r="AX101" i="9" s="1"/>
  <c r="AX13" i="10" s="1"/>
  <c r="AX14" i="10" s="1"/>
  <c r="AX16" i="10" s="1"/>
  <c r="AW9" i="9"/>
  <c r="AW101" i="9" s="1"/>
  <c r="AW13" i="10" s="1"/>
  <c r="AW14" i="10" s="1"/>
  <c r="AW16" i="10" s="1"/>
  <c r="AV9" i="9"/>
  <c r="AV101" i="9" s="1"/>
  <c r="AV13" i="10" s="1"/>
  <c r="AV14" i="10" s="1"/>
  <c r="AV16" i="10" s="1"/>
  <c r="AU9" i="9"/>
  <c r="AU101" i="9" s="1"/>
  <c r="AU13" i="10" s="1"/>
  <c r="AU14" i="10" s="1"/>
  <c r="AU16" i="10" s="1"/>
  <c r="AT9" i="9"/>
  <c r="AT101" i="9" s="1"/>
  <c r="AT13" i="10" s="1"/>
  <c r="AT14" i="10" s="1"/>
  <c r="AT16" i="10" s="1"/>
  <c r="AS9" i="9"/>
  <c r="AS101" i="9" s="1"/>
  <c r="AS13" i="10" s="1"/>
  <c r="AS14" i="10" s="1"/>
  <c r="AS16" i="10" s="1"/>
  <c r="AR9" i="9"/>
  <c r="AR101" i="9" s="1"/>
  <c r="AR13" i="10" s="1"/>
  <c r="AR14" i="10" s="1"/>
  <c r="AR16" i="10" s="1"/>
  <c r="AQ9" i="9"/>
  <c r="AQ101" i="9" s="1"/>
  <c r="AQ13" i="10" s="1"/>
  <c r="AQ14" i="10" s="1"/>
  <c r="AQ16" i="10" s="1"/>
  <c r="AP9" i="9"/>
  <c r="AP101" i="9" s="1"/>
  <c r="AP13" i="10" s="1"/>
  <c r="AP14" i="10" s="1"/>
  <c r="AP16" i="10" s="1"/>
  <c r="AO9" i="9"/>
  <c r="AO101" i="9" s="1"/>
  <c r="AO13" i="10" s="1"/>
  <c r="AO14" i="10" s="1"/>
  <c r="AO16" i="10" s="1"/>
  <c r="AN9" i="9"/>
  <c r="AN101" i="9" s="1"/>
  <c r="AN13" i="10" s="1"/>
  <c r="AN14" i="10" s="1"/>
  <c r="AN16" i="10" s="1"/>
  <c r="AM9" i="9"/>
  <c r="AM101" i="9" s="1"/>
  <c r="AM13" i="10" s="1"/>
  <c r="AM14" i="10" s="1"/>
  <c r="AM16" i="10" s="1"/>
  <c r="AL9" i="9"/>
  <c r="AL101" i="9" s="1"/>
  <c r="AL13" i="10" s="1"/>
  <c r="AL14" i="10" s="1"/>
  <c r="AL16" i="10" s="1"/>
  <c r="AK9" i="9"/>
  <c r="AK101" i="9" s="1"/>
  <c r="AK13" i="10" s="1"/>
  <c r="AK14" i="10" s="1"/>
  <c r="AK16" i="10" s="1"/>
  <c r="AJ9" i="9"/>
  <c r="AJ101" i="9" s="1"/>
  <c r="AJ13" i="10" s="1"/>
  <c r="AJ14" i="10" s="1"/>
  <c r="AJ16" i="10" s="1"/>
  <c r="AI9" i="9"/>
  <c r="AI101" i="9" s="1"/>
  <c r="AI13" i="10" s="1"/>
  <c r="AI14" i="10" s="1"/>
  <c r="AI16" i="10" s="1"/>
  <c r="AH9" i="9"/>
  <c r="AH101" i="9" s="1"/>
  <c r="AH13" i="10" s="1"/>
  <c r="AG9" i="9"/>
  <c r="AG101" i="9" s="1"/>
  <c r="AG13" i="10" s="1"/>
  <c r="AC9" i="9"/>
  <c r="I101" i="9"/>
  <c r="BE13" i="10" l="1"/>
  <c r="AG14" i="10"/>
  <c r="AG16" i="10" s="1"/>
  <c r="AH14" i="10"/>
  <c r="AH16" i="10" s="1"/>
  <c r="BD13" i="10"/>
  <c r="H101" i="9"/>
  <c r="G101" i="9"/>
  <c r="AD9" i="9"/>
  <c r="I16" i="2"/>
  <c r="BE9" i="9"/>
  <c r="BD9" i="9"/>
  <c r="I16" i="7"/>
  <c r="I15" i="8"/>
  <c r="G16" i="2" l="1"/>
  <c r="H16" i="2"/>
  <c r="G16" i="7"/>
  <c r="H16" i="7"/>
  <c r="H15" i="8"/>
  <c r="G15" i="8"/>
  <c r="BF13" i="10"/>
  <c r="BF14" i="10" s="1"/>
  <c r="BF16" i="10" s="1"/>
  <c r="BD14" i="10"/>
  <c r="BD16" i="10" s="1"/>
  <c r="BE14" i="10"/>
  <c r="BE16" i="10" s="1"/>
  <c r="BG13" i="10"/>
  <c r="BG14" i="10" s="1"/>
  <c r="BG16" i="10" s="1"/>
  <c r="BD101" i="9"/>
  <c r="BF9" i="9"/>
  <c r="BF101" i="9" s="1"/>
  <c r="BE101" i="9"/>
  <c r="BG9" i="9"/>
  <c r="BG101" i="9" s="1"/>
  <c r="I12" i="10" l="1"/>
  <c r="I11" i="10"/>
  <c r="I10" i="10"/>
  <c r="I13" i="10"/>
  <c r="F103" i="9"/>
  <c r="BE103" i="9" s="1"/>
  <c r="F17" i="8"/>
  <c r="F18" i="7"/>
  <c r="F18" i="2"/>
  <c r="F35" i="1"/>
  <c r="G10" i="10" l="1"/>
  <c r="H10" i="10"/>
  <c r="G11" i="10"/>
  <c r="H11" i="10"/>
  <c r="H12" i="10"/>
  <c r="G12" i="10"/>
  <c r="H13" i="10"/>
  <c r="G13" i="10"/>
  <c r="O18" i="2"/>
  <c r="AP18" i="2"/>
  <c r="AQ18" i="2"/>
  <c r="AT18" i="2"/>
  <c r="AV18" i="2"/>
  <c r="AS18" i="2"/>
  <c r="BA18" i="2"/>
  <c r="AI18" i="2"/>
  <c r="AJ18" i="2"/>
  <c r="BB18" i="2"/>
  <c r="AM18" i="2"/>
  <c r="BC18" i="2"/>
  <c r="AW18" i="2"/>
  <c r="AO18" i="2"/>
  <c r="AR18" i="2"/>
  <c r="AU18" i="2"/>
  <c r="AZ18" i="2"/>
  <c r="AK18" i="2"/>
  <c r="AG18" i="2"/>
  <c r="AX18" i="2"/>
  <c r="K18" i="2"/>
  <c r="AY18" i="2"/>
  <c r="AL18" i="2"/>
  <c r="AN18" i="2"/>
  <c r="L18" i="2"/>
  <c r="M18" i="2"/>
  <c r="AH18" i="2"/>
  <c r="J18" i="2"/>
  <c r="BD18" i="2"/>
  <c r="AF18" i="2"/>
  <c r="BF18" i="2"/>
  <c r="N18" i="2"/>
  <c r="BE18" i="2"/>
  <c r="BG18" i="2"/>
  <c r="O17" i="8"/>
  <c r="AK17" i="8"/>
  <c r="AX17" i="8"/>
  <c r="AM17" i="8"/>
  <c r="AI17" i="8"/>
  <c r="AS17" i="8"/>
  <c r="AL17" i="8"/>
  <c r="BB17" i="8"/>
  <c r="AG17" i="8"/>
  <c r="BA17" i="8"/>
  <c r="AT17" i="8"/>
  <c r="AZ17" i="8"/>
  <c r="AW17" i="8"/>
  <c r="AO17" i="8"/>
  <c r="AU17" i="8"/>
  <c r="BC17" i="8"/>
  <c r="AJ17" i="8"/>
  <c r="AN17" i="8"/>
  <c r="AH17" i="8"/>
  <c r="AY17" i="8"/>
  <c r="AV17" i="8"/>
  <c r="AP17" i="8"/>
  <c r="AR17" i="8"/>
  <c r="AF17" i="8"/>
  <c r="AQ17" i="8"/>
  <c r="L17" i="8"/>
  <c r="J17" i="8"/>
  <c r="M17" i="8"/>
  <c r="BE17" i="8"/>
  <c r="N17" i="8"/>
  <c r="BG17" i="8"/>
  <c r="BD17" i="8"/>
  <c r="BF17" i="8"/>
  <c r="K17" i="8"/>
  <c r="O35" i="1"/>
  <c r="M35" i="1"/>
  <c r="AT35" i="1"/>
  <c r="AX35" i="1"/>
  <c r="AR35" i="1"/>
  <c r="AN35" i="1"/>
  <c r="AI35" i="1"/>
  <c r="AO35" i="1"/>
  <c r="AV35" i="1"/>
  <c r="AL35" i="1"/>
  <c r="BA35" i="1"/>
  <c r="AU35" i="1"/>
  <c r="AM35" i="1"/>
  <c r="AQ35" i="1"/>
  <c r="J35" i="1"/>
  <c r="AP35" i="1"/>
  <c r="AJ35" i="1"/>
  <c r="AY35" i="1"/>
  <c r="AK35" i="1"/>
  <c r="AH35" i="1"/>
  <c r="AW35" i="1"/>
  <c r="BC35" i="1"/>
  <c r="AF35" i="1"/>
  <c r="AS35" i="1"/>
  <c r="AG35" i="1"/>
  <c r="BB35" i="1"/>
  <c r="AZ35" i="1"/>
  <c r="BE35" i="1"/>
  <c r="L35" i="1"/>
  <c r="N35" i="1"/>
  <c r="BF35" i="1"/>
  <c r="K35" i="1"/>
  <c r="BG35" i="1"/>
  <c r="BD35" i="1"/>
  <c r="AX18" i="7"/>
  <c r="AI18" i="7"/>
  <c r="AG18" i="7"/>
  <c r="AO18" i="7"/>
  <c r="AQ18" i="7"/>
  <c r="AY18" i="7"/>
  <c r="O18" i="7"/>
  <c r="AW18" i="7"/>
  <c r="AH18" i="7"/>
  <c r="AP18" i="7"/>
  <c r="AN18" i="7"/>
  <c r="AV18" i="7"/>
  <c r="AK18" i="7"/>
  <c r="AS18" i="7"/>
  <c r="BA18" i="7"/>
  <c r="N18" i="7"/>
  <c r="AU18" i="7"/>
  <c r="BC18" i="7"/>
  <c r="K18" i="7"/>
  <c r="L18" i="7"/>
  <c r="AT18" i="7"/>
  <c r="AF18" i="7"/>
  <c r="BB18" i="7"/>
  <c r="AM18" i="7"/>
  <c r="J18" i="7"/>
  <c r="AR18" i="7"/>
  <c r="AL18" i="7"/>
  <c r="AJ18" i="7"/>
  <c r="AZ18" i="7"/>
  <c r="M18" i="7"/>
  <c r="BF18" i="7"/>
  <c r="BD18" i="7"/>
  <c r="BE18" i="7"/>
  <c r="BG18" i="7"/>
  <c r="BD103" i="9"/>
  <c r="BF103" i="9"/>
  <c r="AF103" i="9"/>
  <c r="O103" i="9"/>
  <c r="N103" i="9"/>
  <c r="J103" i="9"/>
  <c r="K103" i="9"/>
  <c r="M103" i="9"/>
  <c r="L103" i="9"/>
  <c r="AO103" i="9"/>
  <c r="AL103" i="9"/>
  <c r="AM103" i="9"/>
  <c r="AQ103" i="9"/>
  <c r="AT103" i="9"/>
  <c r="AU103" i="9"/>
  <c r="AJ103" i="9"/>
  <c r="BB103" i="9"/>
  <c r="BC103" i="9"/>
  <c r="AR103" i="9"/>
  <c r="AP103" i="9"/>
  <c r="AY103" i="9"/>
  <c r="AV103" i="9"/>
  <c r="I103" i="9"/>
  <c r="AG103" i="9"/>
  <c r="AZ103" i="9"/>
  <c r="AX103" i="9"/>
  <c r="AW103" i="9"/>
  <c r="AN103" i="9"/>
  <c r="AI103" i="9"/>
  <c r="BA103" i="9"/>
  <c r="AS103" i="9"/>
  <c r="AK103" i="9"/>
  <c r="AH103" i="9"/>
  <c r="BG103" i="9"/>
  <c r="I19" i="1"/>
  <c r="I18" i="2"/>
  <c r="I17" i="8"/>
  <c r="I18" i="7"/>
  <c r="H18" i="7" l="1"/>
  <c r="H103" i="9"/>
  <c r="G17" i="8"/>
  <c r="H18" i="2"/>
  <c r="H17" i="8"/>
  <c r="G18" i="2"/>
  <c r="G18" i="7"/>
  <c r="G103" i="9"/>
  <c r="I33" i="1"/>
  <c r="H19" i="1"/>
  <c r="G19" i="1"/>
  <c r="AV3" i="13"/>
  <c r="AU3" i="13"/>
  <c r="I9" i="10" l="1"/>
  <c r="H33" i="1"/>
  <c r="G33" i="1"/>
  <c r="BW3" i="13"/>
  <c r="BV3" i="13"/>
  <c r="I35" i="1"/>
  <c r="I14" i="10" l="1"/>
  <c r="I40" i="10" s="1"/>
  <c r="H9" i="10"/>
  <c r="G9" i="10"/>
  <c r="H35" i="1"/>
  <c r="G35" i="1"/>
  <c r="K30" i="10"/>
  <c r="BE21" i="10"/>
  <c r="BE24" i="10"/>
  <c r="BE28" i="10"/>
  <c r="BE20" i="10"/>
  <c r="BE25" i="10"/>
  <c r="BE27" i="10"/>
  <c r="BE23" i="10"/>
  <c r="K35" i="10" l="1"/>
  <c r="I30" i="10"/>
  <c r="P10" i="10"/>
  <c r="I16" i="10"/>
  <c r="H14" i="10"/>
  <c r="P11" i="10"/>
  <c r="G14" i="10"/>
  <c r="P15" i="10"/>
  <c r="P12" i="10"/>
  <c r="P13" i="10"/>
  <c r="P9" i="10"/>
  <c r="BD21" i="10"/>
  <c r="BG27" i="10"/>
  <c r="BG20" i="10"/>
  <c r="BG21" i="10"/>
  <c r="BG23" i="10"/>
  <c r="BG25" i="10"/>
  <c r="BG24" i="10"/>
  <c r="BG28" i="10"/>
  <c r="BE22" i="10"/>
  <c r="BD28" i="10"/>
  <c r="BD26" i="10"/>
  <c r="BE26" i="10"/>
  <c r="BD22" i="10"/>
  <c r="BD20" i="10"/>
  <c r="BD29" i="10"/>
  <c r="BD30" i="10" s="1"/>
  <c r="BD25" i="10"/>
  <c r="BD23" i="10"/>
  <c r="BD27" i="10"/>
  <c r="I35" i="10" l="1"/>
  <c r="H35" i="10" s="1"/>
  <c r="H30" i="10"/>
  <c r="G30" i="10"/>
  <c r="K41" i="10"/>
  <c r="H16" i="10"/>
  <c r="P16" i="10"/>
  <c r="G16" i="10"/>
  <c r="P14" i="10"/>
  <c r="BE19" i="10"/>
  <c r="BD19" i="10"/>
  <c r="BF24" i="10"/>
  <c r="BD24" i="10"/>
  <c r="BG29" i="10"/>
  <c r="BG30" i="10" s="1"/>
  <c r="BE29" i="10"/>
  <c r="BE30" i="10" s="1"/>
  <c r="BF20" i="10"/>
  <c r="BG22" i="10"/>
  <c r="BF22" i="10"/>
  <c r="BF21" i="10"/>
  <c r="BF26" i="10"/>
  <c r="BG19" i="10"/>
  <c r="BF27" i="10"/>
  <c r="BF28" i="10"/>
  <c r="BF25" i="10"/>
  <c r="BG26" i="10"/>
  <c r="BF23" i="10"/>
  <c r="BF29" i="10"/>
  <c r="BF30" i="10" s="1"/>
  <c r="G35" i="10" l="1"/>
  <c r="BD31" i="10"/>
  <c r="BD33" i="10" s="1"/>
  <c r="BF19" i="10"/>
  <c r="BE31" i="10"/>
  <c r="BE33" i="10" s="1"/>
  <c r="B5" i="9" l="1"/>
  <c r="B4" i="9"/>
  <c r="B3" i="9"/>
  <c r="B2" i="9"/>
  <c r="B1" i="9"/>
  <c r="B5" i="8"/>
  <c r="B4" i="8"/>
  <c r="B3" i="8"/>
  <c r="B2" i="8"/>
  <c r="B1" i="8"/>
  <c r="B5" i="7"/>
  <c r="B4" i="7"/>
  <c r="B3" i="7"/>
  <c r="B2" i="7"/>
  <c r="B1" i="7"/>
  <c r="B5" i="2"/>
  <c r="B4" i="2"/>
  <c r="B3" i="2"/>
  <c r="B2" i="2"/>
  <c r="B1" i="2"/>
  <c r="B2" i="1"/>
  <c r="B3" i="1"/>
  <c r="B4" i="1"/>
  <c r="B5" i="1"/>
  <c r="B1" i="1"/>
  <c r="BG31" i="10" l="1"/>
  <c r="BG33" i="10" s="1"/>
  <c r="BF31" i="10"/>
  <c r="BF33" i="10" s="1"/>
  <c r="I41" i="10" l="1"/>
</calcChain>
</file>

<file path=xl/sharedStrings.xml><?xml version="1.0" encoding="utf-8"?>
<sst xmlns="http://schemas.openxmlformats.org/spreadsheetml/2006/main" count="724" uniqueCount="301">
  <si>
    <t xml:space="preserve">Competition Reference Number: </t>
  </si>
  <si>
    <t>Summary Budget</t>
  </si>
  <si>
    <t>Monthly units allocation</t>
  </si>
  <si>
    <t>Month-01</t>
  </si>
  <si>
    <t>Month-02</t>
  </si>
  <si>
    <t>Month-03</t>
  </si>
  <si>
    <t>Month-04</t>
  </si>
  <si>
    <t>Month-05</t>
  </si>
  <si>
    <t>Month-06</t>
  </si>
  <si>
    <t>Month-07</t>
  </si>
  <si>
    <t>Month-08</t>
  </si>
  <si>
    <t>Month-09</t>
  </si>
  <si>
    <t>Month-10</t>
  </si>
  <si>
    <t>Month-11</t>
  </si>
  <si>
    <t>Month-12</t>
  </si>
  <si>
    <t>Total Expenses</t>
  </si>
  <si>
    <t>Variance</t>
  </si>
  <si>
    <t>#</t>
  </si>
  <si>
    <t>Activity</t>
  </si>
  <si>
    <t>% of WorldFish</t>
  </si>
  <si>
    <t>% of Grantee</t>
  </si>
  <si>
    <t>WorldFish</t>
  </si>
  <si>
    <t>Sub-Grantee</t>
  </si>
  <si>
    <t xml:space="preserve">Remarks </t>
  </si>
  <si>
    <t>Total Allocation</t>
  </si>
  <si>
    <t>Remarks</t>
  </si>
  <si>
    <t>01</t>
  </si>
  <si>
    <t>Direct Labor (Personnel)</t>
  </si>
  <si>
    <t>02</t>
  </si>
  <si>
    <t>03</t>
  </si>
  <si>
    <t>Travel and Perdiem</t>
  </si>
  <si>
    <t>04</t>
  </si>
  <si>
    <t>Other Direct Cost (Rent, Communication)</t>
  </si>
  <si>
    <t>05</t>
  </si>
  <si>
    <t>Activity/Program Costs - Services, training, workshops, products</t>
  </si>
  <si>
    <t>Grand Total (BDT)</t>
  </si>
  <si>
    <t>Ex Rate</t>
  </si>
  <si>
    <t>Grand Total (USD)</t>
  </si>
  <si>
    <t>Note/ Remark:</t>
  </si>
  <si>
    <t>Signature</t>
  </si>
  <si>
    <t>Detailed Budget: Section-A ( Direct Labor/ Personnel)</t>
  </si>
  <si>
    <t>Position of Project Staffs</t>
  </si>
  <si>
    <t>LOE (%)</t>
  </si>
  <si>
    <t>UNITs
/QTY</t>
  </si>
  <si>
    <t>1.1</t>
  </si>
  <si>
    <t>Staff Salary</t>
  </si>
  <si>
    <t>1.1.1</t>
  </si>
  <si>
    <t>1.1.2</t>
  </si>
  <si>
    <t>1.1.4</t>
  </si>
  <si>
    <t>1.1.5</t>
  </si>
  <si>
    <t>Sub-Total Staff Salary</t>
  </si>
  <si>
    <t>Total Personnel Budget (BDT)</t>
  </si>
  <si>
    <t>Total Personnel Budget (USD)</t>
  </si>
  <si>
    <t>Detailed Budget: Section-B (Supplies &amp; Equipment)</t>
  </si>
  <si>
    <t>2</t>
  </si>
  <si>
    <t>Supplies &amp; Equipment</t>
  </si>
  <si>
    <t>2.1</t>
  </si>
  <si>
    <t>2.2</t>
  </si>
  <si>
    <t>2.3</t>
  </si>
  <si>
    <t>2.4</t>
  </si>
  <si>
    <t>2.5</t>
  </si>
  <si>
    <t>2.6</t>
  </si>
  <si>
    <t>Sub-Total Supplies &amp; Equipment (BDT)</t>
  </si>
  <si>
    <t>Sub-Total Supplies &amp; Equipment (USD)</t>
  </si>
  <si>
    <t>Detailed Budget: Section-C (Travel &amp; Perdiem)</t>
  </si>
  <si>
    <t>3</t>
  </si>
  <si>
    <t>Travel &amp; Perdiem</t>
  </si>
  <si>
    <t>3.1</t>
  </si>
  <si>
    <t>3.2</t>
  </si>
  <si>
    <t>Sub-Total Travel &amp; Perdiem (BDT)</t>
  </si>
  <si>
    <t>Sub-Total Travel &amp; Perdiem (USD)</t>
  </si>
  <si>
    <t>Detailed Budget: Section-D (Other Direct Cost)</t>
  </si>
  <si>
    <t>4</t>
  </si>
  <si>
    <t>Other Direct Cost</t>
  </si>
  <si>
    <t>4.1</t>
  </si>
  <si>
    <t>4.2</t>
  </si>
  <si>
    <t>4.5</t>
  </si>
  <si>
    <t>Sub-Total Other Direct Cost (BDT)</t>
  </si>
  <si>
    <t>Sub-Total Other Direct Cost (USD)</t>
  </si>
  <si>
    <t>Detailed Budget: Section-E (Activity / Program Costs - Services, training, workshops, products)</t>
  </si>
  <si>
    <t>5</t>
  </si>
  <si>
    <t>Activity Cost</t>
  </si>
  <si>
    <t>5.1</t>
  </si>
  <si>
    <t>5.2</t>
  </si>
  <si>
    <t>Sub-Total Activity (BDT)</t>
  </si>
  <si>
    <t>Sub-Total Activity (USD)</t>
  </si>
  <si>
    <t>Activities &amp; Gantt chart</t>
  </si>
  <si>
    <t>Activities</t>
  </si>
  <si>
    <t>Deliverables</t>
  </si>
  <si>
    <t>Deliverables Submission Date</t>
  </si>
  <si>
    <t>Month-13</t>
  </si>
  <si>
    <t>Month-14</t>
  </si>
  <si>
    <t>Month-15</t>
  </si>
  <si>
    <t>Notes</t>
  </si>
  <si>
    <t>3.3</t>
  </si>
  <si>
    <t>3.4</t>
  </si>
  <si>
    <t>Sl</t>
  </si>
  <si>
    <t>Total Expenses (BDT)</t>
  </si>
  <si>
    <t>Total Expenses (USD)</t>
  </si>
  <si>
    <t>Note</t>
  </si>
  <si>
    <t>Total no of Units</t>
  </si>
  <si>
    <t>1.2</t>
  </si>
  <si>
    <t>Benefits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</si>
  <si>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</si>
  <si>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</si>
  <si>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</si>
  <si>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</si>
  <si>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</si>
  <si>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</si>
  <si>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</si>
  <si>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</si>
  <si>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</si>
  <si>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</si>
  <si>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</si>
  <si>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4.3</t>
  </si>
  <si>
    <t>4.4</t>
  </si>
  <si>
    <t>1.1.3</t>
  </si>
  <si>
    <t>Supplies, Equipment/Assets and Operating Expenses</t>
  </si>
  <si>
    <t>3.5</t>
  </si>
  <si>
    <t>1st payment</t>
  </si>
  <si>
    <t>2nd payment</t>
  </si>
  <si>
    <t>3rd payment</t>
  </si>
  <si>
    <t>4th payment</t>
  </si>
  <si>
    <t>5th payment</t>
  </si>
  <si>
    <t>Final payment</t>
  </si>
  <si>
    <t>Submitted by: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</si>
  <si>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</si>
  <si>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</si>
  <si>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</si>
  <si>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</si>
  <si>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</si>
  <si>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</si>
  <si>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</si>
  <si>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</si>
  <si>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</si>
  <si>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</si>
  <si>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</si>
  <si>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</si>
  <si>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</si>
  <si>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</si>
  <si>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</si>
  <si>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</si>
  <si>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</si>
  <si>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</si>
  <si>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</si>
  <si>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5.1.1</t>
  </si>
  <si>
    <t>5.1.2</t>
  </si>
  <si>
    <t>1.1.6</t>
  </si>
  <si>
    <t>1.1.7</t>
  </si>
  <si>
    <t>1.1.8</t>
  </si>
  <si>
    <t>1.1.9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</si>
  <si>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</si>
  <si>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</si>
  <si>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</si>
  <si>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</si>
  <si>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</si>
  <si>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</si>
  <si>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</si>
  <si>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</si>
  <si>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</si>
  <si>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</si>
  <si>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</si>
  <si>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Logistics (Banner, Festoon, materials, note book, pen,  marker, folder etc)</t>
  </si>
  <si>
    <t>Fooding cost (Lunch &amp; snack 2 times)</t>
  </si>
  <si>
    <t>Conveyance for participants</t>
  </si>
  <si>
    <t>Promotional Materials</t>
  </si>
  <si>
    <t>Mohammad Shawkat Ali</t>
  </si>
  <si>
    <t>Designation: Deputy Manager</t>
  </si>
  <si>
    <t>5.2.1</t>
  </si>
  <si>
    <t>5.2.2</t>
  </si>
  <si>
    <t>5.3.1</t>
  </si>
  <si>
    <t>5.3.2</t>
  </si>
  <si>
    <t>5.3.3</t>
  </si>
  <si>
    <t>5.4.1</t>
  </si>
  <si>
    <t>5.4.2</t>
  </si>
  <si>
    <t>5.4.3</t>
  </si>
  <si>
    <t>5.4.4</t>
  </si>
  <si>
    <t>5.4.5</t>
  </si>
  <si>
    <t>5.5.1</t>
  </si>
  <si>
    <t>5.5.2</t>
  </si>
  <si>
    <t>5.6.1</t>
  </si>
  <si>
    <t>5.6.2</t>
  </si>
  <si>
    <t>5.6.3</t>
  </si>
  <si>
    <t>5.6.4</t>
  </si>
  <si>
    <t>5.6.5</t>
  </si>
  <si>
    <t>5.7.1</t>
  </si>
  <si>
    <t>5.7.2</t>
  </si>
  <si>
    <t>5.7.3</t>
  </si>
  <si>
    <t>5.7.4</t>
  </si>
  <si>
    <t>5.7.5</t>
  </si>
  <si>
    <t>5.8.1</t>
  </si>
  <si>
    <t>5.8.2</t>
  </si>
  <si>
    <t>5.8.3</t>
  </si>
  <si>
    <t>5.8.4</t>
  </si>
  <si>
    <t>5.9.1</t>
  </si>
  <si>
    <t>5.9.2</t>
  </si>
  <si>
    <t>5.9.3</t>
  </si>
  <si>
    <t>5.9.4</t>
  </si>
  <si>
    <t>5.10.1</t>
  </si>
  <si>
    <t>5.10.2</t>
  </si>
  <si>
    <t>5.10.3</t>
  </si>
  <si>
    <t>5.10.4</t>
  </si>
  <si>
    <t>5.11.1</t>
  </si>
  <si>
    <t>5.11.2</t>
  </si>
  <si>
    <t>5.12.1</t>
  </si>
  <si>
    <t>5.12.2</t>
  </si>
  <si>
    <t>5.13.1</t>
  </si>
  <si>
    <t>5.13.2</t>
  </si>
  <si>
    <t>5.13.3</t>
  </si>
  <si>
    <t>Sub-Total Promotional Materials</t>
  </si>
  <si>
    <t>6th payment</t>
  </si>
  <si>
    <t>7th payment</t>
  </si>
  <si>
    <t>8th payment</t>
  </si>
  <si>
    <t>9th payment</t>
  </si>
  <si>
    <t>10th payment</t>
  </si>
  <si>
    <t>11th payment</t>
  </si>
  <si>
    <t xml:space="preserve">Payment </t>
  </si>
  <si>
    <t>Total</t>
  </si>
  <si>
    <t>Name of Organization:</t>
  </si>
  <si>
    <t>Activity Title:</t>
  </si>
  <si>
    <t>Period of Performance: DDMMYYYY to DDMMYYYY</t>
  </si>
  <si>
    <t>Motorcycle Fuel and Maintanence Cost</t>
  </si>
  <si>
    <t>Accommodation</t>
  </si>
  <si>
    <t>Per diem</t>
  </si>
  <si>
    <t xml:space="preserve">Local Transport </t>
  </si>
  <si>
    <t>Venue cost with Multimedia</t>
  </si>
  <si>
    <t>Accommodation for participants</t>
  </si>
  <si>
    <t>5.2.3</t>
  </si>
  <si>
    <t>5.2.4</t>
  </si>
  <si>
    <t>5.2.5</t>
  </si>
  <si>
    <t>Activity-02</t>
  </si>
  <si>
    <t>Sub-Total of Activity-02</t>
  </si>
  <si>
    <t>PM-01</t>
  </si>
  <si>
    <t>PM-02</t>
  </si>
  <si>
    <t>PM-03</t>
  </si>
  <si>
    <t>PM-04</t>
  </si>
  <si>
    <t>Activity-03</t>
  </si>
  <si>
    <t>5.3.4</t>
  </si>
  <si>
    <t>5.3.5</t>
  </si>
  <si>
    <t>Sub-Total of Activity-03</t>
  </si>
  <si>
    <t>Activity-04</t>
  </si>
  <si>
    <t>Sub-Total of Activity-04</t>
  </si>
  <si>
    <t>Activity-05</t>
  </si>
  <si>
    <t>5.5.3</t>
  </si>
  <si>
    <t>5.5.4</t>
  </si>
  <si>
    <t>5.5.5</t>
  </si>
  <si>
    <t>Sub-Total of Activity-05</t>
  </si>
  <si>
    <t>Activity-06</t>
  </si>
  <si>
    <t>Sub-Total of Activity-06</t>
  </si>
  <si>
    <t>Activity-07</t>
  </si>
  <si>
    <t>Sub-Total of Activity-07</t>
  </si>
  <si>
    <t>Activity-08</t>
  </si>
  <si>
    <t>5.8.5</t>
  </si>
  <si>
    <t>Sub-Total of Activity-08</t>
  </si>
  <si>
    <t>Activity-09</t>
  </si>
  <si>
    <t>5.9.5</t>
  </si>
  <si>
    <t>Sub-Total of Activity-09</t>
  </si>
  <si>
    <t>Activity-10</t>
  </si>
  <si>
    <t>5.10.5</t>
  </si>
  <si>
    <t>Sub-Total of Activity-10</t>
  </si>
  <si>
    <t>Activity-11</t>
  </si>
  <si>
    <t>5.11.3</t>
  </si>
  <si>
    <t>5.11.4</t>
  </si>
  <si>
    <t>5.11.5</t>
  </si>
  <si>
    <t>Sub-Total of Activity-11</t>
  </si>
  <si>
    <t>Activity-12</t>
  </si>
  <si>
    <t>5.12.3</t>
  </si>
  <si>
    <t>5.12.4</t>
  </si>
  <si>
    <t>5.12.5</t>
  </si>
  <si>
    <t>Sub-Total of Activity-12</t>
  </si>
  <si>
    <t>5.13.4</t>
  </si>
  <si>
    <t>18</t>
  </si>
  <si>
    <t>26</t>
  </si>
  <si>
    <t>27</t>
  </si>
  <si>
    <t>UNIT COST
(Excluding VAT)</t>
  </si>
  <si>
    <t>Name:</t>
  </si>
  <si>
    <t>Designation:</t>
  </si>
  <si>
    <t>Feed the Future Bangladesh Aquaculture Activity  Sub-Grant Budget</t>
  </si>
  <si>
    <t>Estimated Total VAT Amount</t>
  </si>
  <si>
    <t>In kind contributions</t>
  </si>
  <si>
    <t>Cash Contributions</t>
  </si>
  <si>
    <t>Total Cost BDT</t>
  </si>
  <si>
    <t xml:space="preserve">*** Please use separate budget line cash and in kind  contribution for same activity </t>
  </si>
  <si>
    <t>ODC-1</t>
  </si>
  <si>
    <t>ODC-2</t>
  </si>
  <si>
    <t>S &amp; E-1</t>
  </si>
  <si>
    <t>S &amp; E-2</t>
  </si>
  <si>
    <t>SS-1</t>
  </si>
  <si>
    <t>SS-2</t>
  </si>
  <si>
    <t>SS-3</t>
  </si>
  <si>
    <t>SS-4</t>
  </si>
  <si>
    <t>5.1.3</t>
  </si>
  <si>
    <t>5.1.4</t>
  </si>
  <si>
    <t>5.1.5</t>
  </si>
  <si>
    <t>Item-1</t>
  </si>
  <si>
    <t>Item-2</t>
  </si>
  <si>
    <t>Item-3</t>
  </si>
  <si>
    <t>Item-4</t>
  </si>
  <si>
    <t>Item-5</t>
  </si>
  <si>
    <t>Activity-01</t>
  </si>
  <si>
    <t>Sub-Total of Activity-01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</si>
</sst>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_(* #,##0_);_(* \(#,##0\);_(* &quot;-&quot;??_);_(@_)"/>
    <numFmt numFmtId="165" formatCode="[$-409]d\-mmm\-yy;@"/>
    <numFmt numFmtId="166" formatCode="[$-409]mmm\-yy;@"/>
    <numFmt numFmtId="167" formatCode="_(* #,##0.0000_);_(* \(#,##0.0000\);_(* &quot;-&quot;??_);_(@_)"/>
    <numFmt numFmtId="168" formatCode="[$-409]h:mm\ AM/PM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80">
    <xf numFmtId="0" fontId="0" fillId="0" borderId="0" xfId="0"/>
    <xf numFmtId="49" fontId="2" fillId="0" borderId="0" xfId="3" applyNumberFormat="1" applyFont="1" applyAlignment="1">
      <alignment vertical="top"/>
    </xf>
    <xf numFmtId="0" fontId="1" fillId="0" borderId="0" xfId="3" applyFont="1" applyAlignment="1">
      <alignment vertical="top"/>
    </xf>
    <xf numFmtId="0" fontId="2" fillId="0" borderId="0" xfId="3" applyFont="1" applyAlignment="1">
      <alignment vertical="top"/>
    </xf>
    <xf numFmtId="43" fontId="2" fillId="0" borderId="0" xfId="1" applyFont="1" applyAlignment="1">
      <alignment vertical="top"/>
    </xf>
    <xf numFmtId="43" fontId="1" fillId="0" borderId="0" xfId="1" applyFont="1" applyAlignment="1">
      <alignment vertical="top"/>
    </xf>
    <xf numFmtId="0" fontId="4" fillId="0" borderId="0" xfId="0" applyFont="1" applyAlignment="1">
      <alignment vertical="top"/>
    </xf>
    <xf numFmtId="49" fontId="2" fillId="0" borderId="0" xfId="3" applyNumberFormat="1" applyFont="1" applyAlignment="1">
      <alignment vertical="center"/>
    </xf>
    <xf numFmtId="164" fontId="5" fillId="0" borderId="0" xfId="1" applyNumberFormat="1" applyFont="1" applyAlignment="1">
      <alignment vertical="top"/>
    </xf>
    <xf numFmtId="164" fontId="4" fillId="0" borderId="0" xfId="1" applyNumberFormat="1" applyFont="1" applyAlignment="1">
      <alignment vertical="top"/>
    </xf>
    <xf numFmtId="49" fontId="5" fillId="3" borderId="1" xfId="0" applyNumberFormat="1" applyFont="1" applyFill="1" applyBorder="1" applyAlignment="1">
      <alignment horizontal="center" vertical="center"/>
    </xf>
    <xf numFmtId="0" fontId="2" fillId="3" borderId="1" xfId="3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9" fontId="6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vertical="top"/>
    </xf>
    <xf numFmtId="43" fontId="5" fillId="0" borderId="0" xfId="1" applyFont="1" applyAlignment="1">
      <alignment vertical="top"/>
    </xf>
    <xf numFmtId="43" fontId="4" fillId="0" borderId="0" xfId="1" applyFont="1" applyAlignment="1">
      <alignment vertical="top"/>
    </xf>
    <xf numFmtId="43" fontId="4" fillId="0" borderId="0" xfId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2" fillId="0" borderId="0" xfId="3" applyNumberFormat="1" applyFont="1" applyAlignment="1">
      <alignment horizontal="left" vertical="top"/>
    </xf>
    <xf numFmtId="49" fontId="2" fillId="0" borderId="0" xfId="3" applyNumberFormat="1" applyFont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43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2" fillId="0" borderId="0" xfId="3" applyFont="1" applyAlignment="1">
      <alignment horizontal="left" vertical="top"/>
    </xf>
    <xf numFmtId="49" fontId="2" fillId="0" borderId="0" xfId="3" applyNumberFormat="1" applyFont="1" applyFill="1" applyAlignment="1">
      <alignment vertical="center"/>
    </xf>
    <xf numFmtId="49" fontId="2" fillId="2" borderId="0" xfId="3" applyNumberFormat="1" applyFont="1" applyFill="1" applyAlignment="1">
      <alignment vertical="center"/>
    </xf>
    <xf numFmtId="0" fontId="1" fillId="0" borderId="0" xfId="3" applyFont="1" applyAlignment="1">
      <alignment vertical="center"/>
    </xf>
    <xf numFmtId="43" fontId="1" fillId="0" borderId="0" xfId="1" applyFont="1" applyAlignment="1">
      <alignment vertical="center"/>
    </xf>
    <xf numFmtId="0" fontId="2" fillId="0" borderId="0" xfId="3" applyFont="1" applyAlignment="1">
      <alignment vertical="center"/>
    </xf>
    <xf numFmtId="0" fontId="4" fillId="0" borderId="0" xfId="0" applyFont="1" applyAlignment="1">
      <alignment vertical="center"/>
    </xf>
    <xf numFmtId="43" fontId="4" fillId="0" borderId="0" xfId="1" applyFont="1" applyAlignment="1">
      <alignment vertical="center"/>
    </xf>
    <xf numFmtId="164" fontId="5" fillId="0" borderId="0" xfId="1" applyNumberFormat="1" applyFont="1" applyAlignment="1">
      <alignment vertical="center"/>
    </xf>
    <xf numFmtId="164" fontId="4" fillId="0" borderId="0" xfId="1" applyNumberFormat="1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9" fontId="2" fillId="3" borderId="1" xfId="3" applyNumberFormat="1" applyFont="1" applyFill="1" applyBorder="1" applyAlignment="1">
      <alignment horizontal="center" vertical="center"/>
    </xf>
    <xf numFmtId="0" fontId="2" fillId="3" borderId="1" xfId="3" applyFont="1" applyFill="1" applyBorder="1" applyAlignment="1">
      <alignment vertical="center"/>
    </xf>
    <xf numFmtId="43" fontId="2" fillId="3" borderId="1" xfId="1" applyFont="1" applyFill="1" applyBorder="1" applyAlignment="1">
      <alignment vertical="center"/>
    </xf>
    <xf numFmtId="9" fontId="2" fillId="3" borderId="1" xfId="2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3" fontId="4" fillId="0" borderId="0" xfId="1" applyFont="1" applyAlignment="1">
      <alignment horizontal="center" vertical="center"/>
    </xf>
    <xf numFmtId="164" fontId="2" fillId="3" borderId="1" xfId="1" applyNumberFormat="1" applyFont="1" applyFill="1" applyBorder="1" applyAlignment="1">
      <alignment horizontal="right" vertical="center"/>
    </xf>
    <xf numFmtId="164" fontId="8" fillId="0" borderId="1" xfId="1" applyNumberFormat="1" applyFont="1" applyBorder="1" applyAlignment="1">
      <alignment horizontal="right" vertical="center"/>
    </xf>
    <xf numFmtId="164" fontId="8" fillId="0" borderId="1" xfId="1" applyNumberFormat="1" applyFont="1" applyBorder="1" applyAlignment="1">
      <alignment horizontal="center" vertical="center"/>
    </xf>
    <xf numFmtId="43" fontId="5" fillId="3" borderId="1" xfId="1" applyFont="1" applyFill="1" applyBorder="1" applyAlignment="1">
      <alignment horizontal="center" vertical="center"/>
    </xf>
    <xf numFmtId="43" fontId="5" fillId="2" borderId="1" xfId="1" applyFont="1" applyFill="1" applyBorder="1" applyAlignment="1">
      <alignment horizontal="center" vertical="center"/>
    </xf>
    <xf numFmtId="0" fontId="2" fillId="0" borderId="0" xfId="3" applyFont="1" applyAlignment="1">
      <alignment horizontal="left" vertical="center"/>
    </xf>
    <xf numFmtId="164" fontId="5" fillId="0" borderId="1" xfId="1" applyNumberFormat="1" applyFont="1" applyBorder="1" applyAlignment="1">
      <alignment horizontal="center" vertical="center" wrapText="1"/>
    </xf>
    <xf numFmtId="0" fontId="2" fillId="0" borderId="1" xfId="3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43" fontId="4" fillId="0" borderId="1" xfId="1" applyFont="1" applyBorder="1" applyAlignment="1">
      <alignment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3" applyFont="1" applyFill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164" fontId="4" fillId="0" borderId="1" xfId="1" applyNumberFormat="1" applyFont="1" applyBorder="1" applyAlignment="1">
      <alignment vertical="center"/>
    </xf>
    <xf numFmtId="49" fontId="2" fillId="0" borderId="0" xfId="3" applyNumberFormat="1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43" fontId="2" fillId="0" borderId="0" xfId="1" applyFont="1" applyFill="1" applyBorder="1" applyAlignment="1">
      <alignment vertical="center"/>
    </xf>
    <xf numFmtId="9" fontId="2" fillId="0" borderId="0" xfId="2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49" fontId="4" fillId="0" borderId="1" xfId="0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9" fontId="2" fillId="0" borderId="1" xfId="2" applyFont="1" applyFill="1" applyBorder="1" applyAlignment="1">
      <alignment horizontal="center" vertical="center" wrapText="1"/>
    </xf>
    <xf numFmtId="0" fontId="1" fillId="0" borderId="0" xfId="1" applyNumberFormat="1" applyFont="1" applyAlignment="1">
      <alignment vertical="top"/>
    </xf>
    <xf numFmtId="0" fontId="4" fillId="0" borderId="0" xfId="1" applyNumberFormat="1" applyFont="1" applyAlignment="1">
      <alignment vertical="top"/>
    </xf>
    <xf numFmtId="0" fontId="2" fillId="3" borderId="1" xfId="4" applyNumberFormat="1" applyFont="1" applyFill="1" applyBorder="1" applyAlignment="1">
      <alignment horizontal="right" vertical="center"/>
    </xf>
    <xf numFmtId="0" fontId="4" fillId="0" borderId="1" xfId="0" applyNumberFormat="1" applyFont="1" applyBorder="1" applyAlignment="1">
      <alignment vertical="center"/>
    </xf>
    <xf numFmtId="0" fontId="2" fillId="3" borderId="1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0" applyNumberFormat="1" applyFont="1" applyAlignment="1">
      <alignment vertical="center"/>
    </xf>
    <xf numFmtId="49" fontId="8" fillId="0" borderId="0" xfId="5" applyNumberFormat="1" applyFont="1" applyFill="1" applyAlignment="1">
      <alignment horizontal="center" vertical="center"/>
    </xf>
    <xf numFmtId="0" fontId="8" fillId="0" borderId="0" xfId="5" applyFont="1" applyFill="1" applyAlignment="1">
      <alignment horizontal="left" vertical="center" wrapText="1"/>
    </xf>
    <xf numFmtId="165" fontId="8" fillId="0" borderId="0" xfId="5" applyNumberFormat="1" applyFont="1" applyFill="1" applyAlignment="1">
      <alignment horizontal="left" vertical="center" wrapText="1"/>
    </xf>
    <xf numFmtId="0" fontId="6" fillId="0" borderId="0" xfId="5" applyFont="1" applyFill="1" applyAlignment="1">
      <alignment horizontal="left" vertical="center"/>
    </xf>
    <xf numFmtId="0" fontId="6" fillId="0" borderId="0" xfId="5" applyFont="1" applyFill="1" applyAlignment="1">
      <alignment vertical="center"/>
    </xf>
    <xf numFmtId="165" fontId="2" fillId="4" borderId="1" xfId="5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6" fillId="0" borderId="0" xfId="5" applyFont="1" applyFill="1" applyAlignment="1">
      <alignment horizontal="center" vertical="center"/>
    </xf>
    <xf numFmtId="49" fontId="6" fillId="0" borderId="0" xfId="5" applyNumberFormat="1" applyFont="1" applyFill="1" applyAlignment="1">
      <alignment horizontal="center" vertical="center"/>
    </xf>
    <xf numFmtId="0" fontId="6" fillId="0" borderId="0" xfId="5" applyFont="1" applyFill="1" applyAlignment="1">
      <alignment horizontal="left" vertical="center" wrapText="1"/>
    </xf>
    <xf numFmtId="165" fontId="6" fillId="0" borderId="0" xfId="5" applyNumberFormat="1" applyFont="1" applyFill="1" applyAlignment="1">
      <alignment horizontal="left" vertical="center" wrapText="1"/>
    </xf>
    <xf numFmtId="43" fontId="5" fillId="0" borderId="0" xfId="1" applyFont="1" applyAlignment="1">
      <alignment horizontal="right" vertical="center"/>
    </xf>
    <xf numFmtId="164" fontId="2" fillId="0" borderId="1" xfId="1" applyNumberFormat="1" applyFont="1" applyFill="1" applyBorder="1" applyAlignment="1">
      <alignment vertical="center" wrapText="1"/>
    </xf>
    <xf numFmtId="49" fontId="2" fillId="4" borderId="1" xfId="5" applyNumberFormat="1" applyFont="1" applyFill="1" applyBorder="1" applyAlignment="1">
      <alignment horizontal="center" vertical="center" wrapText="1"/>
    </xf>
    <xf numFmtId="0" fontId="2" fillId="0" borderId="0" xfId="5" applyFont="1" applyFill="1" applyAlignment="1">
      <alignment horizontal="center" vertical="center" wrapText="1"/>
    </xf>
    <xf numFmtId="49" fontId="6" fillId="0" borderId="0" xfId="5" applyNumberFormat="1" applyFont="1" applyFill="1" applyAlignment="1">
      <alignment horizontal="left" vertical="center"/>
    </xf>
    <xf numFmtId="49" fontId="1" fillId="0" borderId="1" xfId="0" applyNumberFormat="1" applyFont="1" applyFill="1" applyBorder="1" applyAlignment="1">
      <alignment vertical="center"/>
    </xf>
    <xf numFmtId="9" fontId="4" fillId="0" borderId="1" xfId="0" applyNumberFormat="1" applyFont="1" applyBorder="1" applyAlignment="1">
      <alignment vertical="center"/>
    </xf>
    <xf numFmtId="9" fontId="2" fillId="0" borderId="0" xfId="2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8" fillId="5" borderId="1" xfId="0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vertical="center" wrapText="1"/>
    </xf>
    <xf numFmtId="0" fontId="6" fillId="0" borderId="1" xfId="5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 textRotation="90" wrapText="1"/>
    </xf>
    <xf numFmtId="166" fontId="2" fillId="4" borderId="1" xfId="5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3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164" fontId="6" fillId="0" borderId="1" xfId="6" applyNumberFormat="1" applyFont="1" applyFill="1" applyBorder="1" applyAlignment="1">
      <alignment horizontal="left" vertical="center"/>
    </xf>
    <xf numFmtId="164" fontId="5" fillId="0" borderId="1" xfId="1" applyNumberFormat="1" applyFont="1" applyBorder="1" applyAlignment="1">
      <alignment horizontal="center" vertical="center"/>
    </xf>
    <xf numFmtId="0" fontId="1" fillId="0" borderId="0" xfId="1" applyNumberFormat="1" applyFont="1" applyAlignment="1">
      <alignment vertical="center"/>
    </xf>
    <xf numFmtId="0" fontId="4" fillId="0" borderId="0" xfId="1" applyNumberFormat="1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164" fontId="5" fillId="0" borderId="5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49" fontId="8" fillId="5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9" fontId="4" fillId="0" borderId="0" xfId="2" applyFont="1" applyAlignment="1">
      <alignment horizontal="center" vertical="center"/>
    </xf>
    <xf numFmtId="9" fontId="4" fillId="0" borderId="0" xfId="2" applyFont="1" applyAlignment="1">
      <alignment vertical="center"/>
    </xf>
    <xf numFmtId="9" fontId="2" fillId="0" borderId="1" xfId="2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/>
    </xf>
    <xf numFmtId="0" fontId="2" fillId="0" borderId="1" xfId="3" applyFont="1" applyBorder="1" applyAlignment="1">
      <alignment horizontal="left" vertical="center"/>
    </xf>
    <xf numFmtId="9" fontId="8" fillId="0" borderId="1" xfId="2" applyFont="1" applyBorder="1" applyAlignment="1">
      <alignment horizontal="right" vertical="center"/>
    </xf>
    <xf numFmtId="9" fontId="8" fillId="3" borderId="1" xfId="2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1" fillId="0" borderId="0" xfId="1" applyNumberFormat="1" applyFont="1" applyAlignment="1">
      <alignment vertical="center"/>
    </xf>
    <xf numFmtId="164" fontId="1" fillId="3" borderId="1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167" fontId="5" fillId="2" borderId="1" xfId="1" applyNumberFormat="1" applyFont="1" applyFill="1" applyBorder="1" applyAlignment="1">
      <alignment horizontal="center" vertical="center"/>
    </xf>
    <xf numFmtId="167" fontId="1" fillId="3" borderId="1" xfId="1" applyNumberFormat="1" applyFont="1" applyFill="1" applyBorder="1" applyAlignment="1">
      <alignment vertical="center"/>
    </xf>
    <xf numFmtId="167" fontId="2" fillId="3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5" applyNumberFormat="1" applyFont="1" applyFill="1" applyAlignment="1">
      <alignment horizontal="left" vertical="center"/>
    </xf>
    <xf numFmtId="0" fontId="2" fillId="4" borderId="1" xfId="5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2" fillId="7" borderId="1" xfId="1" applyNumberFormat="1" applyFont="1" applyFill="1" applyBorder="1" applyAlignment="1">
      <alignment horizontal="center" vertical="center" wrapText="1"/>
    </xf>
    <xf numFmtId="43" fontId="2" fillId="7" borderId="1" xfId="1" applyFont="1" applyFill="1" applyBorder="1" applyAlignment="1">
      <alignment horizontal="center" vertical="center" wrapText="1"/>
    </xf>
    <xf numFmtId="165" fontId="1" fillId="0" borderId="0" xfId="3" applyNumberFormat="1" applyFont="1" applyAlignment="1">
      <alignment vertical="center"/>
    </xf>
    <xf numFmtId="168" fontId="1" fillId="0" borderId="0" xfId="3" applyNumberFormat="1" applyFont="1" applyAlignment="1">
      <alignment vertical="center"/>
    </xf>
    <xf numFmtId="164" fontId="5" fillId="0" borderId="1" xfId="1" applyNumberFormat="1" applyFont="1" applyBorder="1" applyAlignment="1">
      <alignment horizontal="center" vertical="center"/>
    </xf>
    <xf numFmtId="164" fontId="2" fillId="8" borderId="1" xfId="1" applyNumberFormat="1" applyFont="1" applyFill="1" applyBorder="1" applyAlignment="1">
      <alignment horizontal="center" vertical="center" wrapText="1"/>
    </xf>
    <xf numFmtId="164" fontId="2" fillId="9" borderId="1" xfId="1" applyNumberFormat="1" applyFont="1" applyFill="1" applyBorder="1" applyAlignment="1">
      <alignment horizontal="center" vertical="center" wrapText="1"/>
    </xf>
    <xf numFmtId="164" fontId="2" fillId="10" borderId="1" xfId="1" applyNumberFormat="1" applyFont="1" applyFill="1" applyBorder="1" applyAlignment="1">
      <alignment horizontal="center" vertical="center" wrapText="1"/>
    </xf>
    <xf numFmtId="9" fontId="1" fillId="0" borderId="0" xfId="2" applyFont="1" applyAlignment="1">
      <alignment horizontal="center" vertical="center"/>
    </xf>
    <xf numFmtId="9" fontId="2" fillId="3" borderId="1" xfId="2" applyFont="1" applyFill="1" applyBorder="1" applyAlignment="1">
      <alignment horizontal="center" vertical="center"/>
    </xf>
    <xf numFmtId="9" fontId="2" fillId="0" borderId="0" xfId="2" applyFont="1" applyFill="1" applyBorder="1" applyAlignment="1">
      <alignment horizontal="center" vertical="center"/>
    </xf>
    <xf numFmtId="9" fontId="4" fillId="0" borderId="0" xfId="2" applyFont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43" fontId="5" fillId="2" borderId="0" xfId="1" applyFont="1" applyFill="1" applyAlignment="1">
      <alignment horizontal="center" vertical="center"/>
    </xf>
    <xf numFmtId="43" fontId="5" fillId="2" borderId="0" xfId="1" applyFont="1" applyFill="1" applyAlignment="1">
      <alignment vertical="center"/>
    </xf>
    <xf numFmtId="164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164" fontId="5" fillId="0" borderId="5" xfId="1" applyNumberFormat="1" applyFont="1" applyBorder="1" applyAlignment="1">
      <alignment horizontal="center" vertical="center"/>
    </xf>
  </cellXfs>
  <cellStyles count="9">
    <cellStyle name="Comma" xfId="1" builtinId="3"/>
    <cellStyle name="Comma 2" xfId="6"/>
    <cellStyle name="Comma 4" xfId="4"/>
    <cellStyle name="Comma 4 2" xfId="8"/>
    <cellStyle name="Normal" xfId="0" builtinId="0"/>
    <cellStyle name="Normal 38" xfId="5"/>
    <cellStyle name="Normal 4" xfId="3"/>
    <cellStyle name="Normal 4 2" xfId="7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%20C%20&amp;&amp;%20Deliverables%20with%20Pmt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giar-my.sharepoint.com/Users/Hafij/Downloads/Proposal%20Costing%20Template%20-%20November%202018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back\FileServer\WorldFishCenter\CSD\FinancialTeam\Home\FMU%20Staff_2005\Jocelyn%20Tan\2012\PSA%20-%201012\PSA%20101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giar-my.sharepoint.com/Users/User/Downloads/Users/sikbal/AppData/Local/Microsoft/Windows/Temporary%20Internet%20Files/Content.Outlook/KUBSEO16/david%20Mills%20revision%20for%20Ghana%202112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giar-my.sharepoint.com/Users/User/Downloads/Apple's/Grant%20Project/Monthly%20Analysis%20&amp;%20Rpt/2013/04.%201304/PSA%20-%201304%20(Bilateral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giar-my.sharepoint.com/Users/User/Downloads/01.%20MY%20BRIFCAS/01.%20MY%20BRIFCAS/IDE-RESOURCE/IDE%20Finance/IBE%20B%20Budget/IDE%20BD%20Budget%202012/Final%20Rev%20in%202012%20date%2012-2-2012/07.%20ACAIR%20-2010-080%20Final%20Budget%20rev%201%20Ja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giar-my.sharepoint.com/Users/User/Downloads/K/Documents%20and%20Settings/nazmeen/Local%20Settings/Temporary%20Internet%20Files/OLK12/FY'09%20Budget%20(Jan-Dec'09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giar-my.sharepoint.com/Users/User/Downloads/Expenditure%20Statemen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giar-my.sharepoint.com/Users/User/Downloads/Users/Hafij/AppData/Local/Microsoft/Windows/INetCache/Content.Outlook/58T15HDK/Suchana/2.%202018%20Budget%20building%20Template%20-%20Suchan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giar-my.sharepoint.com/Users/User/Downloads/Users/rampil/Documents/2015%20Annual%20Budget/Template/CRP%20Master%20Budget%20Tempalte_Blank_ver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giar-my.sharepoint.com/OneDrive%20-%20CGIAR/Hafiz_working_files/PROJECT-%20ECOFISH/2018-2019%20Budget/ECOFISH%20Budget%20201812/WorldFish%20details%20budget%202019011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giar-my.sharepoint.com/Users/User/Downloads/01.%20MY%20BRIFCAS/01.%20MY%20BRIFCAS/IDE-RESOURCE/IDE%20Finance/IBE%20B%20Budget/IDE%20BD%20Budget%202012/Final%20Rev%20in%202012%20date%2012-2-2012/02.%20Nobo%20Jebon-20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giar-my.sharepoint.com/Users/User/Downloads/Users/sloo/AppData/Local/Microsoft/Windows/Temporary%20Internet%20Files/Content.Outlook/78QEBC41/work/Mthly%20exp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 C &amp;&amp; Deliverables with Pm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ntrol"/>
      <sheetName val="Guide"/>
      <sheetName val="FISH CRP Key Activities Guide"/>
      <sheetName val="Costing - Act 1"/>
      <sheetName val="Costing - Act 2"/>
      <sheetName val="Costing - Act 3"/>
      <sheetName val="Summary"/>
      <sheetName val="Accommodation"/>
      <sheetName val="AirFare (Update Manually)"/>
      <sheetName val="Inflation (Update Manually)"/>
      <sheetName val="Per diem (Auto Load)"/>
      <sheetName val="Staff List (Auto Load)"/>
      <sheetName val="ExchangeRate (Auto Load)"/>
      <sheetName val="2018 HQ Publication Rate Card"/>
      <sheetName val="Drop Down List"/>
      <sheetName val="ITUser"/>
      <sheetName val="Facility_HQ"/>
    </sheetNames>
    <sheetDataSet>
      <sheetData sheetId="0" refreshError="1"/>
      <sheetData sheetId="1" refreshError="1"/>
      <sheetData sheetId="2" refreshError="1"/>
      <sheetData sheetId="3">
        <row r="9">
          <cell r="F9" t="str">
            <v>- Select Currency -</v>
          </cell>
        </row>
        <row r="342">
          <cell r="Y342">
            <v>14.8</v>
          </cell>
        </row>
        <row r="346">
          <cell r="Y346">
            <v>6.84</v>
          </cell>
        </row>
      </sheetData>
      <sheetData sheetId="4"/>
      <sheetData sheetId="5"/>
      <sheetData sheetId="6" refreshError="1"/>
      <sheetData sheetId="7">
        <row r="1">
          <cell r="A1" t="str">
            <v>INTERNATIONAL PER DIEM RATES (U.S. ONLY)</v>
          </cell>
        </row>
      </sheetData>
      <sheetData sheetId="8">
        <row r="4">
          <cell r="E4" t="str">
            <v>Actual Destination</v>
          </cell>
        </row>
      </sheetData>
      <sheetData sheetId="9">
        <row r="1">
          <cell r="C1" t="str">
            <v>General Inflation</v>
          </cell>
        </row>
      </sheetData>
      <sheetData sheetId="10">
        <row r="1">
          <cell r="B1" t="str">
            <v>select v.*, REPLACE(vd.description, '-International','') as description</v>
          </cell>
        </row>
      </sheetData>
      <sheetData sheetId="11"/>
      <sheetData sheetId="12">
        <row r="11">
          <cell r="B11" t="str">
            <v>- Select Currency -</v>
          </cell>
        </row>
      </sheetData>
      <sheetData sheetId="13" refreshError="1"/>
      <sheetData sheetId="14">
        <row r="9">
          <cell r="D9" t="str">
            <v>F10585 - A.B.M., SHAMSUDDIN</v>
          </cell>
        </row>
        <row r="453">
          <cell r="H453" t="str">
            <v>Air fare</v>
          </cell>
        </row>
        <row r="454">
          <cell r="H454" t="str">
            <v>Per diem</v>
          </cell>
        </row>
        <row r="455">
          <cell r="H455" t="str">
            <v>Accommodation</v>
          </cell>
        </row>
        <row r="456">
          <cell r="H456" t="str">
            <v>Local Travel</v>
          </cell>
        </row>
        <row r="457">
          <cell r="H457" t="str">
            <v>Misc (Please specify)</v>
          </cell>
        </row>
      </sheetData>
      <sheetData sheetId="15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 Grant Chart"/>
      <sheetName val="3.2 Grant Template"/>
      <sheetName val="3.3 Top 10 Grant Underspent"/>
      <sheetName val="3.4 Annual Budget"/>
      <sheetName val="Grant - 1012"/>
      <sheetName val="Top 10"/>
      <sheetName val="SAPBW_DOWNLOAD"/>
      <sheetName val="ended proj (-ve)"/>
      <sheetName val="expenditure state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899">
          <cell r="B2899" t="str">
            <v>PERSONNEL</v>
          </cell>
          <cell r="C2899" t="str">
            <v>Personnel Cost</v>
          </cell>
        </row>
      </sheetData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FS02-FTE Revision"/>
      <sheetName val="FS02-FTE Revision (2)"/>
      <sheetName val="FS02-FTE Revision (3)"/>
      <sheetName val="FS02-FTE Revision (4)"/>
      <sheetName val="FS02-FTE Revision (5)"/>
      <sheetName val="FS02-FTE Revision (6)"/>
      <sheetName val="FS02-FTE Revision (7)"/>
      <sheetName val="FS02-FTE Revision (8)"/>
      <sheetName val="Sample FS02-FTE Revision"/>
      <sheetName val="Std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C3" t="str">
            <v>A.K.M. Firoz Khan</v>
          </cell>
        </row>
        <row r="4">
          <cell r="C4" t="str">
            <v>Abdel Hakeem Attia Mahmoud</v>
          </cell>
        </row>
        <row r="5">
          <cell r="C5" t="str">
            <v>Abdel Nabbi Farag Alsayed</v>
          </cell>
        </row>
        <row r="6">
          <cell r="C6" t="str">
            <v>Abdul Halim</v>
          </cell>
        </row>
        <row r="7">
          <cell r="C7" t="str">
            <v>Abdullah Mohamed Abdullah</v>
          </cell>
        </row>
        <row r="8">
          <cell r="C8" t="str">
            <v>Abdullah Mohamed Ibrahim</v>
          </cell>
        </row>
        <row r="9">
          <cell r="C9" t="str">
            <v>Abul Basheer Sk.</v>
          </cell>
        </row>
        <row r="10">
          <cell r="C10" t="str">
            <v>Adel Bakar Ali Abou Taleb</v>
          </cell>
        </row>
        <row r="11">
          <cell r="C11" t="str">
            <v>Adel Hassan Darwish</v>
          </cell>
        </row>
        <row r="12">
          <cell r="C12" t="str">
            <v>Afrina Choudhury</v>
          </cell>
        </row>
        <row r="13">
          <cell r="C13" t="str">
            <v>Ahmad Firdus Mat Ali</v>
          </cell>
        </row>
        <row r="14">
          <cell r="C14" t="str">
            <v>Ahmed Abdou Ahmed</v>
          </cell>
        </row>
        <row r="15">
          <cell r="C15" t="str">
            <v>Ahmed Mohamed Ali</v>
          </cell>
        </row>
        <row r="16">
          <cell r="C16" t="str">
            <v>Ahmed Mohamed Nars-Allah</v>
          </cell>
        </row>
        <row r="17">
          <cell r="C17" t="str">
            <v>Ahmed Shalaby Ali</v>
          </cell>
        </row>
        <row r="18">
          <cell r="C18" t="str">
            <v>Alan Brooks</v>
          </cell>
        </row>
        <row r="19">
          <cell r="C19" t="str">
            <v>Ali Ibrahim Ghareeb</v>
          </cell>
        </row>
        <row r="20">
          <cell r="C20" t="str">
            <v>Allison Perry</v>
          </cell>
        </row>
        <row r="21">
          <cell r="C21" t="str">
            <v>Aloysius Aropa</v>
          </cell>
        </row>
        <row r="22">
          <cell r="C22" t="str">
            <v>Alphart Lungu</v>
          </cell>
        </row>
        <row r="23">
          <cell r="C23" t="str">
            <v>Amatul Ala Ajana</v>
          </cell>
        </row>
        <row r="24">
          <cell r="C24" t="str">
            <v>Ambo Tewaki Kasamo</v>
          </cell>
        </row>
        <row r="25">
          <cell r="C25" t="str">
            <v>Angela Samundengo</v>
          </cell>
        </row>
        <row r="26">
          <cell r="C26" t="str">
            <v>Ann Gordon</v>
          </cell>
        </row>
        <row r="27">
          <cell r="C27" t="str">
            <v>Anne-Maree Schwarz</v>
          </cell>
        </row>
        <row r="28">
          <cell r="C28" t="str">
            <v>Arlene Sampang</v>
          </cell>
        </row>
        <row r="29">
          <cell r="C29" t="str">
            <v>Armi G Torres</v>
          </cell>
        </row>
        <row r="30">
          <cell r="C30" t="str">
            <v>Asafu Daniel Gideon Chijere</v>
          </cell>
        </row>
        <row r="31">
          <cell r="C31" t="str">
            <v>Attiah Ibrahim Gomaa</v>
          </cell>
        </row>
        <row r="32">
          <cell r="C32" t="str">
            <v>Baaz Mohamed Sabry</v>
          </cell>
        </row>
        <row r="33">
          <cell r="C33" t="str">
            <v>Balaram Mahalder</v>
          </cell>
        </row>
        <row r="34">
          <cell r="C34" t="str">
            <v>Benoy Kumar Barman</v>
          </cell>
        </row>
        <row r="35">
          <cell r="C35" t="str">
            <v>Bester Chimbalanga</v>
          </cell>
        </row>
        <row r="36">
          <cell r="C36" t="str">
            <v>Bibhu Bhusan Mazumder</v>
          </cell>
        </row>
        <row r="37">
          <cell r="C37" t="str">
            <v>Bijoy Bhusan Debnath</v>
          </cell>
        </row>
        <row r="38">
          <cell r="C38" t="str">
            <v>Bilash Mitra</v>
          </cell>
        </row>
        <row r="39">
          <cell r="C39" t="str">
            <v>Blake Ratner</v>
          </cell>
        </row>
        <row r="40">
          <cell r="C40" t="str">
            <v>Bosco Kalipalire</v>
          </cell>
        </row>
        <row r="41">
          <cell r="C41" t="str">
            <v>Brent Leslie</v>
          </cell>
        </row>
        <row r="42">
          <cell r="C42" t="str">
            <v>Bwana Chipire</v>
          </cell>
        </row>
        <row r="43">
          <cell r="C43" t="str">
            <v>Ceres Pasamba</v>
          </cell>
        </row>
        <row r="44">
          <cell r="C44" t="str">
            <v>Chan Chew Ngoh</v>
          </cell>
        </row>
        <row r="45">
          <cell r="C45" t="str">
            <v>Charles Toihere Houka</v>
          </cell>
        </row>
        <row r="46">
          <cell r="C46" t="str">
            <v>Chea Seila</v>
          </cell>
        </row>
        <row r="47">
          <cell r="C47" t="str">
            <v>Cheah Lee Mun</v>
          </cell>
        </row>
        <row r="48">
          <cell r="C48" t="str">
            <v>Chen Oai Li</v>
          </cell>
        </row>
        <row r="49">
          <cell r="C49" t="str">
            <v>Chew Guat Khim</v>
          </cell>
        </row>
        <row r="50">
          <cell r="C50" t="str">
            <v>Chheang Bophary</v>
          </cell>
        </row>
        <row r="51">
          <cell r="C51" t="str">
            <v>Chin Hooi Bing</v>
          </cell>
        </row>
        <row r="52">
          <cell r="C52" t="str">
            <v>Ch'ng Hooi Shiang</v>
          </cell>
        </row>
        <row r="53">
          <cell r="C53" t="str">
            <v>Chong Ching Woon</v>
          </cell>
        </row>
        <row r="54">
          <cell r="C54" t="str">
            <v>Chow Siew Kuan</v>
          </cell>
        </row>
        <row r="55">
          <cell r="C55" t="str">
            <v>Chris Paul</v>
          </cell>
        </row>
        <row r="56">
          <cell r="C56" t="str">
            <v>Christian B. Elloran</v>
          </cell>
        </row>
        <row r="57">
          <cell r="C57" t="str">
            <v>Christine Dar</v>
          </cell>
        </row>
        <row r="58">
          <cell r="C58" t="str">
            <v>Christine Marie Casal</v>
          </cell>
        </row>
        <row r="59">
          <cell r="C59" t="str">
            <v>Christophe Bene</v>
          </cell>
        </row>
        <row r="60">
          <cell r="C60" t="str">
            <v>Cletus Pita Oengpepa</v>
          </cell>
        </row>
        <row r="61">
          <cell r="C61" t="str">
            <v>Corina Thong Seen Yee</v>
          </cell>
        </row>
        <row r="62">
          <cell r="C62" t="str">
            <v>Crispina Binohlan</v>
          </cell>
        </row>
        <row r="63">
          <cell r="C63" t="str">
            <v>Curtis Lind</v>
          </cell>
        </row>
        <row r="64">
          <cell r="C64" t="str">
            <v>Daniel Jamu</v>
          </cell>
        </row>
        <row r="65">
          <cell r="C65" t="str">
            <v>David Mills</v>
          </cell>
        </row>
        <row r="66">
          <cell r="C66" t="str">
            <v>David Porras</v>
          </cell>
        </row>
        <row r="67">
          <cell r="C67" t="str">
            <v>Dedi Adhuri</v>
          </cell>
        </row>
        <row r="68">
          <cell r="C68" t="str">
            <v xml:space="preserve">Delvene Notere Boso </v>
          </cell>
        </row>
        <row r="69">
          <cell r="C69" t="str">
            <v>Diaa Abdel Reheem Kenawy</v>
          </cell>
        </row>
        <row r="70">
          <cell r="C70" t="str">
            <v>Diadema G Bonilla</v>
          </cell>
        </row>
        <row r="71">
          <cell r="C71" t="str">
            <v>Diemuth Pemsl</v>
          </cell>
        </row>
        <row r="72">
          <cell r="C72" t="str">
            <v>Dina Mohamed</v>
          </cell>
        </row>
        <row r="73">
          <cell r="C73" t="str">
            <v>Eam Dyna</v>
          </cell>
        </row>
        <row r="74">
          <cell r="C74" t="str">
            <v>Edward Allison</v>
          </cell>
        </row>
        <row r="75">
          <cell r="C75" t="str">
            <v>Elijah F. Laxamana</v>
          </cell>
        </row>
        <row r="76">
          <cell r="C76" t="str">
            <v>El-Sayed Attiah Attiah</v>
          </cell>
        </row>
        <row r="77">
          <cell r="C77" t="str">
            <v>Emma Kambewa</v>
          </cell>
        </row>
        <row r="78">
          <cell r="C78" t="str">
            <v>Eperiod Stephen Muyaba</v>
          </cell>
        </row>
        <row r="79">
          <cell r="C79" t="str">
            <v>Eric Baran</v>
          </cell>
        </row>
        <row r="80">
          <cell r="C80" t="str">
            <v>Essam Abdel Salam Mourad</v>
          </cell>
        </row>
        <row r="81">
          <cell r="C81" t="str">
            <v>Estelita Emily Capuli</v>
          </cell>
        </row>
        <row r="82">
          <cell r="C82" t="str">
            <v>Fatehy Abdullah Mohamed</v>
          </cell>
        </row>
        <row r="83">
          <cell r="C83" t="str">
            <v>Fatehy M.Waheed Salem</v>
          </cell>
        </row>
        <row r="84">
          <cell r="C84" t="str">
            <v>Fathey Ahmed Abdullah</v>
          </cell>
        </row>
        <row r="85">
          <cell r="C85" t="str">
            <v>Florine Lim Pei Pei</v>
          </cell>
        </row>
        <row r="86">
          <cell r="C86" t="str">
            <v>Fok Siew Choy</v>
          </cell>
        </row>
        <row r="87">
          <cell r="C87" t="str">
            <v>Foster Kusupa</v>
          </cell>
        </row>
        <row r="88">
          <cell r="C88" t="str">
            <v>Frackson Lifa</v>
          </cell>
        </row>
        <row r="89">
          <cell r="C89" t="str">
            <v>Francis Tengkai Tebai</v>
          </cell>
        </row>
        <row r="90">
          <cell r="C90" t="str">
            <v>Fred Weirowski</v>
          </cell>
        </row>
        <row r="91">
          <cell r="C91" t="str">
            <v>Gamal Othman El-Naggar</v>
          </cell>
        </row>
        <row r="92">
          <cell r="C92" t="str">
            <v>Gameel Abdullah Khalil</v>
          </cell>
        </row>
        <row r="93">
          <cell r="C93" t="str">
            <v>Goon Hooi Ling</v>
          </cell>
        </row>
        <row r="94">
          <cell r="C94" t="str">
            <v>Gregory Bennett</v>
          </cell>
        </row>
        <row r="95">
          <cell r="C95" t="str">
            <v>Guy Bungubetshi</v>
          </cell>
        </row>
        <row r="96">
          <cell r="C96" t="str">
            <v>Haizarah @ Maizurah Bt Abdullah</v>
          </cell>
        </row>
        <row r="97">
          <cell r="C97" t="str">
            <v>Helen Leitch</v>
          </cell>
        </row>
        <row r="98">
          <cell r="C98" t="str">
            <v>Henry Rota</v>
          </cell>
        </row>
        <row r="99">
          <cell r="C99" t="str">
            <v>Hong Meen Chee</v>
          </cell>
        </row>
        <row r="100">
          <cell r="C100" t="str">
            <v>Hung Siao Lee</v>
          </cell>
        </row>
        <row r="101">
          <cell r="C101" t="str">
            <v>Ibrahim Abdel Aaty Mohmed</v>
          </cell>
        </row>
        <row r="102">
          <cell r="C102" t="str">
            <v>Intan Suhana Binti Abdul Rahman</v>
          </cell>
        </row>
        <row r="103">
          <cell r="C103" t="str">
            <v>Ismat Ara</v>
          </cell>
        </row>
        <row r="104">
          <cell r="C104" t="str">
            <v>Jeniffer Conejar-Espedido</v>
          </cell>
        </row>
        <row r="105">
          <cell r="C105" t="str">
            <v>Jharendu Pant</v>
          </cell>
        </row>
        <row r="106">
          <cell r="C106" t="str">
            <v>Joann Glorioso</v>
          </cell>
        </row>
        <row r="107">
          <cell r="C107" t="str">
            <v>Joelle Prange</v>
          </cell>
        </row>
        <row r="108">
          <cell r="C108" t="str">
            <v>Joseph Nagoli</v>
          </cell>
        </row>
        <row r="109">
          <cell r="C109" t="str">
            <v>June Ho Chin Lee</v>
          </cell>
        </row>
        <row r="110">
          <cell r="C110" t="str">
            <v>Kam Suan Pheng</v>
          </cell>
        </row>
        <row r="111">
          <cell r="C111" t="str">
            <v>Kanailal Debnath</v>
          </cell>
        </row>
        <row r="112">
          <cell r="C112" t="str">
            <v>Karam Ahmed Khalil</v>
          </cell>
        </row>
        <row r="113">
          <cell r="C113" t="str">
            <v>Kasturi A/P Varatharajoo</v>
          </cell>
        </row>
        <row r="114">
          <cell r="C114" t="str">
            <v>Katherine Snyder</v>
          </cell>
        </row>
        <row r="115">
          <cell r="C115" t="str">
            <v>Kathleen Patricia K. Reyes</v>
          </cell>
        </row>
        <row r="116">
          <cell r="C116" t="str">
            <v>Keat Thida</v>
          </cell>
        </row>
        <row r="117">
          <cell r="C117" t="str">
            <v>Khairul Rizal Bin Abu Bakar</v>
          </cell>
        </row>
        <row r="118">
          <cell r="C118" t="str">
            <v>Khaw Hooi Ling</v>
          </cell>
        </row>
        <row r="119">
          <cell r="C119" t="str">
            <v>Khondker Murshed-E-Jahan</v>
          </cell>
        </row>
        <row r="120">
          <cell r="C120" t="str">
            <v>Khoo Lay Keem</v>
          </cell>
        </row>
        <row r="121">
          <cell r="C121" t="str">
            <v>Khoo May Ling</v>
          </cell>
        </row>
        <row r="122">
          <cell r="C122" t="str">
            <v>Khor Poh Liew</v>
          </cell>
        </row>
        <row r="123">
          <cell r="C123" t="str">
            <v>Koh Siew Hua</v>
          </cell>
        </row>
        <row r="124">
          <cell r="C124" t="str">
            <v>Kong Sereyroth</v>
          </cell>
        </row>
        <row r="125">
          <cell r="C125" t="str">
            <v>Koum Visidh</v>
          </cell>
        </row>
        <row r="126">
          <cell r="C126" t="str">
            <v>Lackson Maluwa</v>
          </cell>
        </row>
        <row r="127">
          <cell r="C127" t="str">
            <v>Lau Jing Jing</v>
          </cell>
        </row>
        <row r="128">
          <cell r="C128" t="str">
            <v>Law Mei Gee</v>
          </cell>
        </row>
        <row r="129">
          <cell r="C129" t="str">
            <v>Len Garces</v>
          </cell>
        </row>
        <row r="130">
          <cell r="C130" t="str">
            <v>Lim Eng Wei</v>
          </cell>
        </row>
        <row r="131">
          <cell r="C131" t="str">
            <v>Louisa Evans</v>
          </cell>
        </row>
        <row r="132">
          <cell r="C132" t="str">
            <v>Luvie E. Paglinawan</v>
          </cell>
        </row>
        <row r="133">
          <cell r="C133" t="str">
            <v>Lyra Joyce Pagulayan</v>
          </cell>
        </row>
        <row r="134">
          <cell r="C134" t="str">
            <v>Ma. Aisa Shayne Roneth R Santos</v>
          </cell>
        </row>
        <row r="135">
          <cell r="C135" t="str">
            <v>Ma. Josephine France R. Barile</v>
          </cell>
        </row>
        <row r="136">
          <cell r="C136" t="str">
            <v>Madeline Ooi Hsien Li</v>
          </cell>
        </row>
        <row r="137">
          <cell r="C137" t="str">
            <v>Maggie Bwalya</v>
          </cell>
        </row>
        <row r="138">
          <cell r="C138" t="str">
            <v>Mahadi Hassan</v>
          </cell>
        </row>
        <row r="139">
          <cell r="C139" t="str">
            <v>Mahfouz Mohamed Alzainy</v>
          </cell>
        </row>
        <row r="140">
          <cell r="C140" t="str">
            <v>Mahmoud Abdou Mousa</v>
          </cell>
        </row>
        <row r="141">
          <cell r="C141" t="str">
            <v>Mahmoud Ali Rezk</v>
          </cell>
        </row>
        <row r="142">
          <cell r="C142" t="str">
            <v>Mahmoud Hassan El-Naggar</v>
          </cell>
        </row>
        <row r="143">
          <cell r="C143" t="str">
            <v>Malcolm Beveridge</v>
          </cell>
        </row>
        <row r="144">
          <cell r="C144" t="str">
            <v>Mam Kosal</v>
          </cell>
        </row>
        <row r="145">
          <cell r="C145" t="str">
            <v>Manjurul Karim</v>
          </cell>
        </row>
        <row r="146">
          <cell r="C146" t="str">
            <v>Manos Kumar Saha</v>
          </cell>
        </row>
        <row r="147">
          <cell r="C147" t="str">
            <v>Margaret Mweene</v>
          </cell>
        </row>
        <row r="148">
          <cell r="C148" t="str">
            <v>Maria Zaman</v>
          </cell>
        </row>
        <row r="149">
          <cell r="C149" t="str">
            <v>Marianne S. Pan</v>
          </cell>
        </row>
        <row r="150">
          <cell r="C150" t="str">
            <v>Marie-Caroline Badjeck</v>
          </cell>
        </row>
        <row r="151">
          <cell r="C151" t="str">
            <v>Maripaz Perez</v>
          </cell>
        </row>
        <row r="152">
          <cell r="C152" t="str">
            <v>Mark Dubois</v>
          </cell>
        </row>
        <row r="153">
          <cell r="C153" t="str">
            <v>Mark Tupper</v>
          </cell>
        </row>
        <row r="154">
          <cell r="C154" t="str">
            <v>Mary Daudau</v>
          </cell>
        </row>
        <row r="155">
          <cell r="C155" t="str">
            <v>Marylyn Janial Radius</v>
          </cell>
        </row>
        <row r="156">
          <cell r="C156" t="str">
            <v>Masood Siddique</v>
          </cell>
        </row>
        <row r="157">
          <cell r="C157" t="str">
            <v>Md Abu Nur Golam Mahfujul Hasan</v>
          </cell>
        </row>
        <row r="158">
          <cell r="C158" t="str">
            <v>Md Mazharul Islam</v>
          </cell>
        </row>
        <row r="159">
          <cell r="C159" t="str">
            <v>Md. Anisur Rahman</v>
          </cell>
        </row>
        <row r="160">
          <cell r="C160" t="str">
            <v>Md. Ashraful Hoque</v>
          </cell>
        </row>
        <row r="161">
          <cell r="C161" t="str">
            <v>Md. Billal Hossain</v>
          </cell>
        </row>
        <row r="162">
          <cell r="C162" t="str">
            <v>Md. Giasuddin Khan</v>
          </cell>
        </row>
        <row r="163">
          <cell r="C163" t="str">
            <v>Md. Mehedi Hasan</v>
          </cell>
        </row>
        <row r="164">
          <cell r="C164" t="str">
            <v>Md. Nazmul Alam</v>
          </cell>
        </row>
        <row r="165">
          <cell r="C165" t="str">
            <v>Md. Ruhul Quddus</v>
          </cell>
        </row>
        <row r="166">
          <cell r="C166" t="str">
            <v>Md. Sadequl Islam Noman</v>
          </cell>
        </row>
        <row r="167">
          <cell r="C167" t="str">
            <v>Md. Shakil Ahmed Khan</v>
          </cell>
        </row>
        <row r="168">
          <cell r="C168" t="str">
            <v>Md. Shariful Islam</v>
          </cell>
        </row>
        <row r="169">
          <cell r="C169" t="str">
            <v>Michael Phillips</v>
          </cell>
        </row>
        <row r="170">
          <cell r="C170" t="str">
            <v>Milagros Irene Robel</v>
          </cell>
        </row>
        <row r="171">
          <cell r="C171" t="str">
            <v>Mith Samonn</v>
          </cell>
        </row>
        <row r="172">
          <cell r="C172" t="str">
            <v>Mohamed Abdel-Nabi Abdel Mahdi</v>
          </cell>
        </row>
        <row r="173">
          <cell r="C173" t="str">
            <v>Mohamed Ali Breeka</v>
          </cell>
        </row>
        <row r="174">
          <cell r="C174" t="str">
            <v>Mohamed El-Sayed Said Ahmed</v>
          </cell>
        </row>
        <row r="175">
          <cell r="C175" t="str">
            <v>Mohamed Fathi Mohamed Ahmed</v>
          </cell>
        </row>
        <row r="176">
          <cell r="C176" t="str">
            <v>Mohamed Yehia Abou Zaid</v>
          </cell>
        </row>
        <row r="177">
          <cell r="C177" t="str">
            <v>Mohammed Abdul Wahab</v>
          </cell>
        </row>
        <row r="178">
          <cell r="C178" t="str">
            <v>Mohammed Anwar Hossain</v>
          </cell>
        </row>
        <row r="179">
          <cell r="C179" t="str">
            <v>Mohammed Golam Mostafa</v>
          </cell>
        </row>
        <row r="180">
          <cell r="C180" t="str">
            <v>Mohammed Jahangir Alam</v>
          </cell>
        </row>
        <row r="181">
          <cell r="C181" t="str">
            <v>Mohammed Kamrul Islam</v>
          </cell>
        </row>
        <row r="182">
          <cell r="C182" t="str">
            <v>Mohammed Mahade Hasan Babul</v>
          </cell>
        </row>
        <row r="183">
          <cell r="C183" t="str">
            <v>Mohammed Mizanur Rahman</v>
          </cell>
        </row>
        <row r="184">
          <cell r="C184" t="str">
            <v>Mohammod Ilyas</v>
          </cell>
        </row>
        <row r="185">
          <cell r="C185" t="str">
            <v>Mohd Aznan Aziz</v>
          </cell>
        </row>
        <row r="186">
          <cell r="C186" t="str">
            <v>Mostofa Omar Sharif</v>
          </cell>
        </row>
        <row r="187">
          <cell r="C187" t="str">
            <v>Mustafa Muhammad Golam</v>
          </cell>
        </row>
        <row r="188">
          <cell r="C188" t="str">
            <v>Nabil Ahmed Ibrahim</v>
          </cell>
        </row>
        <row r="189">
          <cell r="C189" t="str">
            <v>Nahed Abdelmalak Faragalla</v>
          </cell>
        </row>
        <row r="190">
          <cell r="C190" t="str">
            <v>Naseem Ahmed Aleem</v>
          </cell>
        </row>
        <row r="191">
          <cell r="C191" t="str">
            <v>Natasja Sheriff</v>
          </cell>
        </row>
        <row r="192">
          <cell r="C192" t="str">
            <v>Neil Andrew</v>
          </cell>
        </row>
        <row r="193">
          <cell r="C193" t="str">
            <v>Nen Ekneka</v>
          </cell>
        </row>
        <row r="194">
          <cell r="C194" t="str">
            <v>Neoh Hoay Moy</v>
          </cell>
        </row>
        <row r="195">
          <cell r="C195" t="str">
            <v>Nermin Mohamed Ragab</v>
          </cell>
        </row>
        <row r="196">
          <cell r="C196" t="str">
            <v>Ng Li Ping</v>
          </cell>
        </row>
        <row r="197">
          <cell r="C197" t="str">
            <v>Nguyen Hong Nguyen</v>
          </cell>
        </row>
        <row r="198">
          <cell r="C198" t="str">
            <v>Nicolas Bailly</v>
          </cell>
        </row>
        <row r="199">
          <cell r="C199" t="str">
            <v>Nidhi Nagabhatla</v>
          </cell>
        </row>
        <row r="200">
          <cell r="C200" t="str">
            <v>Nireka Weeratunge Starkloff</v>
          </cell>
        </row>
        <row r="201">
          <cell r="C201" t="str">
            <v>Nyimba Keba</v>
          </cell>
        </row>
        <row r="202">
          <cell r="C202" t="str">
            <v>Oh Yeong Yeong</v>
          </cell>
        </row>
        <row r="203">
          <cell r="C203" t="str">
            <v>Ooi Ai Hwa</v>
          </cell>
        </row>
        <row r="204">
          <cell r="C204" t="str">
            <v>Ooi Swee Phaik</v>
          </cell>
        </row>
        <row r="205">
          <cell r="C205" t="str">
            <v>Osama Mohamed Abdel Salam</v>
          </cell>
        </row>
        <row r="206">
          <cell r="C206" t="str">
            <v>Othman Fatehi Mahdi</v>
          </cell>
        </row>
        <row r="207">
          <cell r="C207" t="str">
            <v>Patricia Marjorie E. Sorongon</v>
          </cell>
        </row>
        <row r="208">
          <cell r="C208" t="str">
            <v>Patrick Dugan</v>
          </cell>
        </row>
        <row r="209">
          <cell r="C209" t="str">
            <v>Petrus Yeoh</v>
          </cell>
        </row>
        <row r="210">
          <cell r="C210" t="str">
            <v>Precious Stancellous Mwanza</v>
          </cell>
        </row>
        <row r="211">
          <cell r="C211" t="str">
            <v>Quazi A.Z.M. Kudrat-E- Kabir</v>
          </cell>
        </row>
        <row r="212">
          <cell r="C212" t="str">
            <v>Rachel Atanacio</v>
          </cell>
        </row>
        <row r="213">
          <cell r="C213" t="str">
            <v>Rainelda C Ampil</v>
          </cell>
        </row>
        <row r="214">
          <cell r="C214" t="str">
            <v>Randall Brummett</v>
          </cell>
        </row>
        <row r="215">
          <cell r="C215" t="str">
            <v>Raul Ponzoni</v>
          </cell>
        </row>
        <row r="216">
          <cell r="C216" t="str">
            <v>Rayhan Hayat Sarwer</v>
          </cell>
        </row>
        <row r="217">
          <cell r="C217" t="str">
            <v>Regon Waren Vughere</v>
          </cell>
        </row>
        <row r="218">
          <cell r="C218" t="str">
            <v>Rezk Fathey Mohamed</v>
          </cell>
        </row>
        <row r="219">
          <cell r="C219" t="str">
            <v>Rodolfo Reyes Jr.</v>
          </cell>
        </row>
        <row r="220">
          <cell r="C220" t="str">
            <v>Ronnie Posala</v>
          </cell>
        </row>
        <row r="221">
          <cell r="C221" t="str">
            <v>Ruhul Mohaiman Chowdhury</v>
          </cell>
        </row>
        <row r="222">
          <cell r="C222" t="str">
            <v>Sabry El-Sayed Ahmed</v>
          </cell>
        </row>
        <row r="223">
          <cell r="C223" t="str">
            <v>Said Abdel Samie Mohamed</v>
          </cell>
        </row>
        <row r="224">
          <cell r="C224" t="str">
            <v>Samir Ali Zein El-Abdeen</v>
          </cell>
        </row>
        <row r="225">
          <cell r="C225" t="str">
            <v>Samir Wassef</v>
          </cell>
        </row>
        <row r="226">
          <cell r="C226" t="str">
            <v>Saskia Husken</v>
          </cell>
        </row>
        <row r="227">
          <cell r="C227" t="str">
            <v>Shabeen Binti Mohd Ikbal</v>
          </cell>
        </row>
        <row r="228">
          <cell r="C228" t="str">
            <v>Siew Sau Yeng</v>
          </cell>
        </row>
        <row r="229">
          <cell r="C229" t="str">
            <v>Silvia Renn</v>
          </cell>
        </row>
        <row r="230">
          <cell r="C230" t="str">
            <v>Simon Heck</v>
          </cell>
        </row>
        <row r="231">
          <cell r="C231" t="str">
            <v>Simon Mutala</v>
          </cell>
        </row>
        <row r="232">
          <cell r="C232" t="str">
            <v>Siti Salina Binti Shaikh Ariffin</v>
          </cell>
        </row>
        <row r="233">
          <cell r="C233" t="str">
            <v>Sobehy Mahdy El-Sayed</v>
          </cell>
        </row>
        <row r="234">
          <cell r="C234" t="str">
            <v>Stephen Hall</v>
          </cell>
        </row>
        <row r="235">
          <cell r="C235" t="str">
            <v>Stephen Sibiti</v>
          </cell>
        </row>
        <row r="236">
          <cell r="C236" t="str">
            <v>Suhaila Binti Abdullah</v>
          </cell>
        </row>
        <row r="237">
          <cell r="C237" t="str">
            <v>Susan Luna</v>
          </cell>
        </row>
        <row r="238">
          <cell r="C238" t="str">
            <v>Susana Hervas Avila</v>
          </cell>
        </row>
        <row r="239">
          <cell r="C239" t="str">
            <v>Susheela Sabaratnam</v>
          </cell>
        </row>
        <row r="240">
          <cell r="C240" t="str">
            <v>Tahany Hosny Abdou Hasoub</v>
          </cell>
        </row>
        <row r="241">
          <cell r="C241" t="str">
            <v>Talaat Mohamed Abdullah</v>
          </cell>
        </row>
        <row r="242">
          <cell r="C242" t="str">
            <v>Tan Ban Swee</v>
          </cell>
        </row>
        <row r="243">
          <cell r="C243" t="str">
            <v>Tan Moi Khim</v>
          </cell>
        </row>
        <row r="244">
          <cell r="C244" t="str">
            <v>Tan Phoay Theng</v>
          </cell>
        </row>
        <row r="245">
          <cell r="C245" t="str">
            <v>Tan See Lay</v>
          </cell>
        </row>
        <row r="246">
          <cell r="C246" t="str">
            <v>Tan Siew Pheng</v>
          </cell>
        </row>
        <row r="247">
          <cell r="C247" t="str">
            <v>Tan Ying Ying</v>
          </cell>
        </row>
        <row r="248">
          <cell r="C248" t="str">
            <v>Tapan Chandra Sarker</v>
          </cell>
        </row>
        <row r="249">
          <cell r="C249" t="str">
            <v>Tapash Roy</v>
          </cell>
        </row>
        <row r="250">
          <cell r="C250" t="str">
            <v>Tawfik George Yanni Antoun</v>
          </cell>
        </row>
        <row r="251">
          <cell r="C251" t="str">
            <v>Teh Kok Soon</v>
          </cell>
        </row>
        <row r="252">
          <cell r="C252" t="str">
            <v>Teh Lay Hoon</v>
          </cell>
        </row>
        <row r="253">
          <cell r="C253" t="str">
            <v>Teh Tee Beng</v>
          </cell>
        </row>
        <row r="254">
          <cell r="C254" t="str">
            <v>Teoh Shwu Jiau</v>
          </cell>
        </row>
        <row r="255">
          <cell r="C255" t="str">
            <v>Tetty Sastrica Binti Dermawan</v>
          </cell>
        </row>
        <row r="256">
          <cell r="C256" t="str">
            <v>Tjebbe Mark Hoekstra</v>
          </cell>
        </row>
        <row r="257">
          <cell r="C257" t="str">
            <v>Vacant (N) GB01 - Regional Director Africa</v>
          </cell>
        </row>
        <row r="258">
          <cell r="C258" t="str">
            <v>Cynthia Reyes Borbe</v>
          </cell>
        </row>
        <row r="259">
          <cell r="C259" t="str">
            <v xml:space="preserve">Ven Vanny </v>
          </cell>
        </row>
        <row r="260">
          <cell r="C260" t="str">
            <v>Mou Somvina</v>
          </cell>
        </row>
        <row r="261">
          <cell r="C261" t="str">
            <v>Vacant PA01 - Scientist 3</v>
          </cell>
        </row>
        <row r="262">
          <cell r="C262" t="str">
            <v>Vacant ZA01 - Research Analyst 3</v>
          </cell>
        </row>
        <row r="263">
          <cell r="C263" t="str">
            <v>Vacant ZA02 - Research Analyst 3</v>
          </cell>
        </row>
        <row r="264">
          <cell r="C264" t="str">
            <v>Vacant ZA03 - Research Analyst 3</v>
          </cell>
        </row>
        <row r="265">
          <cell r="C265" t="str">
            <v>Vacant ZA04 - Research General Support 1</v>
          </cell>
        </row>
        <row r="266">
          <cell r="C266" t="str">
            <v>Vacant ZA05 - Research General Support 1</v>
          </cell>
        </row>
        <row r="267">
          <cell r="C267" t="str">
            <v>Wahba Mohamed Seliem</v>
          </cell>
        </row>
        <row r="268">
          <cell r="C268" t="str">
            <v>Waheed Abdel Rahman</v>
          </cell>
        </row>
        <row r="269">
          <cell r="C269" t="str">
            <v>Waheed Elwan Mohamed</v>
          </cell>
        </row>
        <row r="270">
          <cell r="C270" t="str">
            <v>Wayne Rogers</v>
          </cell>
        </row>
        <row r="271">
          <cell r="C271" t="str">
            <v>William Collis</v>
          </cell>
        </row>
        <row r="272">
          <cell r="C272" t="str">
            <v>Yeap Cheng Cheng</v>
          </cell>
        </row>
        <row r="273">
          <cell r="C273" t="str">
            <v>Yee Hoong Yip</v>
          </cell>
        </row>
        <row r="274">
          <cell r="C274" t="str">
            <v>Yehia Abdel-Moneim Mohamed</v>
          </cell>
        </row>
        <row r="275">
          <cell r="C275" t="str">
            <v>Yumiko Kura</v>
          </cell>
        </row>
        <row r="276">
          <cell r="C276" t="str">
            <v>Yusuf Fulaye</v>
          </cell>
        </row>
        <row r="277">
          <cell r="C277" t="str">
            <v>Zakaria Mohamed Badawi</v>
          </cell>
        </row>
        <row r="278">
          <cell r="C278" t="str">
            <v>Zeldalyn Sorolodu Hilly</v>
          </cell>
        </row>
        <row r="279">
          <cell r="C279" t="str">
            <v>Chin Thiew Lun</v>
          </cell>
        </row>
        <row r="280">
          <cell r="C280" t="str">
            <v xml:space="preserve"> Sheikh Shahadath Hossain</v>
          </cell>
        </row>
        <row r="281">
          <cell r="C281" t="str">
            <v>Pathmanathan Ramasamy</v>
          </cell>
        </row>
        <row r="282">
          <cell r="C282" t="str">
            <v>Shital Kumar Nath</v>
          </cell>
        </row>
        <row r="283">
          <cell r="C283" t="str">
            <v>Cheah Pey Chien</v>
          </cell>
        </row>
        <row r="284">
          <cell r="C284" t="str">
            <v>Ramazziny Purba</v>
          </cell>
        </row>
        <row r="285">
          <cell r="C285" t="str">
            <v>Haliza Md Saad</v>
          </cell>
        </row>
        <row r="286">
          <cell r="C286" t="str">
            <v>Khandker Hasib Mahbub</v>
          </cell>
        </row>
        <row r="287">
          <cell r="C287" t="str">
            <v>Irshad Mahmud Khandaker</v>
          </cell>
        </row>
        <row r="288">
          <cell r="C288" t="str">
            <v>Froukje Kruijssen</v>
          </cell>
        </row>
        <row r="289">
          <cell r="C289" t="str">
            <v>Imrana Jahan Khan</v>
          </cell>
        </row>
        <row r="290">
          <cell r="C290" t="str">
            <v>Cuthbert Milambo</v>
          </cell>
        </row>
        <row r="291">
          <cell r="C291" t="str">
            <v>Golam Faruque</v>
          </cell>
        </row>
        <row r="292">
          <cell r="C292" t="str">
            <v>Azharul Haque</v>
          </cell>
        </row>
        <row r="293">
          <cell r="C293" t="str">
            <v>Partho Partim Debnath</v>
          </cell>
        </row>
        <row r="294">
          <cell r="C294" t="str">
            <v>Sim Hui Yee</v>
          </cell>
        </row>
        <row r="295">
          <cell r="C295" t="str">
            <v>Soon Gaik Leng</v>
          </cell>
        </row>
        <row r="296">
          <cell r="C296" t="str">
            <v>Mohd Azril Shah Mahazir</v>
          </cell>
        </row>
        <row r="297">
          <cell r="C297" t="str">
            <v>Fiona Chandler</v>
          </cell>
        </row>
        <row r="298">
          <cell r="C298" t="str">
            <v>Tabeth Chiuta</v>
          </cell>
        </row>
        <row r="299">
          <cell r="C299" t="str">
            <v>Charles Crissman</v>
          </cell>
        </row>
        <row r="300">
          <cell r="C300" t="str">
            <v>Tor Hooi Sien</v>
          </cell>
        </row>
        <row r="301">
          <cell r="C301" t="str">
            <v>Leonard Ramos</v>
          </cell>
        </row>
        <row r="302">
          <cell r="C302" t="str">
            <v>Shakuntala Thilsted</v>
          </cell>
        </row>
        <row r="303">
          <cell r="C303" t="str">
            <v>Nurulhuda binti Ahmad Fatan</v>
          </cell>
        </row>
        <row r="304">
          <cell r="C304" t="str">
            <v>Chia Yih Ting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W_DOWNLOAD"/>
      <sheetName val="BW Rpt - 1304"/>
      <sheetName val="BW Rpt - 1304 Bilateral"/>
      <sheetName val="PSA - 1304 (Bilateral)"/>
      <sheetName val="Top 10 Grant Underspent"/>
      <sheetName val=" Annual Budget"/>
    </sheetNames>
    <sheetDataSet>
      <sheetData sheetId="0" refreshError="1"/>
      <sheetData sheetId="1" refreshError="1"/>
      <sheetData sheetId="2">
        <row r="3">
          <cell r="U3" t="str">
            <v>Project Definition</v>
          </cell>
          <cell r="V3" t="str">
            <v>Total</v>
          </cell>
        </row>
        <row r="4">
          <cell r="U4" t="str">
            <v>AF-2251-BMZ</v>
          </cell>
          <cell r="V4">
            <v>181266.27999999997</v>
          </cell>
        </row>
        <row r="5">
          <cell r="U5" t="str">
            <v>AF-2257-ASA</v>
          </cell>
          <cell r="V5">
            <v>46445.4</v>
          </cell>
        </row>
        <row r="6">
          <cell r="U6" t="str">
            <v>AF-2359-NOR</v>
          </cell>
          <cell r="V6">
            <v>615713.08000000007</v>
          </cell>
        </row>
        <row r="7">
          <cell r="U7" t="str">
            <v>AP-4036-SDC</v>
          </cell>
          <cell r="V7">
            <v>1502375.4600000002</v>
          </cell>
        </row>
        <row r="8">
          <cell r="U8" t="str">
            <v>AQ-2365-ARE</v>
          </cell>
          <cell r="V8">
            <v>5390.05</v>
          </cell>
        </row>
        <row r="9">
          <cell r="U9" t="str">
            <v>AQ-3815-RGC</v>
          </cell>
          <cell r="V9">
            <v>46896.05</v>
          </cell>
        </row>
        <row r="10">
          <cell r="U10" t="str">
            <v>AQ-4001-ECU</v>
          </cell>
          <cell r="V10">
            <v>135745.9</v>
          </cell>
        </row>
        <row r="11">
          <cell r="U11" t="str">
            <v>AQ-4075-BMZ</v>
          </cell>
          <cell r="V11">
            <v>18113.46</v>
          </cell>
        </row>
        <row r="12">
          <cell r="U12" t="str">
            <v>AQ-4078-UWA</v>
          </cell>
          <cell r="V12">
            <v>8282.2999999999993</v>
          </cell>
        </row>
        <row r="13">
          <cell r="U13" t="str">
            <v>AQ-5005-ILR</v>
          </cell>
          <cell r="V13">
            <v>27133.42</v>
          </cell>
        </row>
        <row r="14">
          <cell r="U14" t="str">
            <v>AS-4058-PRI</v>
          </cell>
          <cell r="V14">
            <v>245086.33</v>
          </cell>
        </row>
        <row r="15">
          <cell r="U15" t="str">
            <v>BA-2336-SCU</v>
          </cell>
          <cell r="V15">
            <v>226076.41</v>
          </cell>
        </row>
        <row r="16">
          <cell r="U16" t="str">
            <v>BA-2370-DAN</v>
          </cell>
          <cell r="V16">
            <v>116137.17</v>
          </cell>
        </row>
        <row r="17">
          <cell r="U17" t="str">
            <v>BA-3739-IFA</v>
          </cell>
          <cell r="V17">
            <v>96814.650000000009</v>
          </cell>
        </row>
        <row r="18">
          <cell r="U18" t="str">
            <v>BA-3744-USA</v>
          </cell>
          <cell r="V18">
            <v>2639211.69</v>
          </cell>
        </row>
        <row r="19">
          <cell r="U19" t="str">
            <v>BA-3746-IRR</v>
          </cell>
          <cell r="V19">
            <v>1334160.8600000001</v>
          </cell>
        </row>
        <row r="20">
          <cell r="U20" t="str">
            <v>BA-3797-CWF</v>
          </cell>
          <cell r="V20">
            <v>344008.31999999995</v>
          </cell>
        </row>
        <row r="21">
          <cell r="U21" t="str">
            <v>BA-3826-IRR</v>
          </cell>
          <cell r="V21">
            <v>161148.48000000001</v>
          </cell>
        </row>
        <row r="22">
          <cell r="U22" t="str">
            <v>BA-4020-ECU</v>
          </cell>
          <cell r="V22">
            <v>470331.72</v>
          </cell>
        </row>
        <row r="23">
          <cell r="U23" t="str">
            <v>BA-4053-CWF</v>
          </cell>
          <cell r="V23">
            <v>144731.03</v>
          </cell>
        </row>
        <row r="24">
          <cell r="U24" t="str">
            <v>BA-4079-FAO</v>
          </cell>
          <cell r="V24">
            <v>23881.71</v>
          </cell>
        </row>
        <row r="25">
          <cell r="U25" t="str">
            <v>BA-4109-IWM</v>
          </cell>
          <cell r="V25">
            <v>174272.97000000003</v>
          </cell>
        </row>
        <row r="26">
          <cell r="U26" t="str">
            <v>BA-4116-WIN</v>
          </cell>
          <cell r="V26">
            <v>6178.62</v>
          </cell>
        </row>
        <row r="27">
          <cell r="U27" t="str">
            <v>BA-5020-CAB</v>
          </cell>
          <cell r="V27">
            <v>64433.08</v>
          </cell>
        </row>
        <row r="28">
          <cell r="U28" t="str">
            <v>CA-2323-CWF</v>
          </cell>
          <cell r="V28">
            <v>43771.729999999996</v>
          </cell>
        </row>
        <row r="29">
          <cell r="U29" t="str">
            <v>CA-2332-CWF</v>
          </cell>
          <cell r="V29">
            <v>134559.81</v>
          </cell>
        </row>
        <row r="30">
          <cell r="U30" t="str">
            <v>CA-2333-ICM</v>
          </cell>
          <cell r="V30">
            <v>9138.630000000001</v>
          </cell>
        </row>
        <row r="31">
          <cell r="U31" t="str">
            <v>CA-3806-CEP</v>
          </cell>
          <cell r="V31">
            <v>56686.77</v>
          </cell>
        </row>
        <row r="32">
          <cell r="U32" t="str">
            <v>CA-4008-ACI</v>
          </cell>
          <cell r="V32">
            <v>407623.47000000003</v>
          </cell>
        </row>
        <row r="33">
          <cell r="U33" t="str">
            <v>CA-4009-UND</v>
          </cell>
          <cell r="V33">
            <v>39681.870000000003</v>
          </cell>
        </row>
        <row r="34">
          <cell r="U34" t="str">
            <v>CA-4051-GOJ</v>
          </cell>
          <cell r="V34">
            <v>76492.75</v>
          </cell>
        </row>
        <row r="35">
          <cell r="U35" t="str">
            <v>CA-4065-IDR</v>
          </cell>
          <cell r="V35">
            <v>120748.50000000001</v>
          </cell>
        </row>
        <row r="36">
          <cell r="U36" t="str">
            <v>CA-4066-ACI</v>
          </cell>
          <cell r="V36">
            <v>686792.21000000008</v>
          </cell>
        </row>
        <row r="37">
          <cell r="U37" t="str">
            <v>CA-4067-USA</v>
          </cell>
          <cell r="V37">
            <v>592716.03</v>
          </cell>
        </row>
        <row r="38">
          <cell r="U38" t="str">
            <v>CA-5010-MAC</v>
          </cell>
          <cell r="V38">
            <v>268749</v>
          </cell>
        </row>
        <row r="39">
          <cell r="U39" t="str">
            <v>EG-5082-AWA</v>
          </cell>
          <cell r="V39">
            <v>9214</v>
          </cell>
        </row>
        <row r="40">
          <cell r="U40" t="str">
            <v>NR-1693-ECU</v>
          </cell>
          <cell r="V40">
            <v>45213.02</v>
          </cell>
        </row>
        <row r="41">
          <cell r="U41" t="str">
            <v>NR-4046-ECU</v>
          </cell>
          <cell r="V41">
            <v>601642.86</v>
          </cell>
        </row>
        <row r="42">
          <cell r="U42" t="str">
            <v>NR-5003-CON</v>
          </cell>
          <cell r="V42">
            <v>58282</v>
          </cell>
        </row>
        <row r="43">
          <cell r="U43" t="str">
            <v>NR-5004-UOS</v>
          </cell>
          <cell r="V43">
            <v>33020.51</v>
          </cell>
        </row>
        <row r="44">
          <cell r="U44" t="str">
            <v>PA-2223-ADB</v>
          </cell>
          <cell r="V44">
            <v>454912.95999999996</v>
          </cell>
        </row>
        <row r="45">
          <cell r="U45" t="str">
            <v>PA-4039-DEW</v>
          </cell>
          <cell r="V45">
            <v>39246.040000000008</v>
          </cell>
        </row>
        <row r="46">
          <cell r="U46" t="str">
            <v>PA-4040-ACI</v>
          </cell>
          <cell r="V46">
            <v>34027.17</v>
          </cell>
        </row>
        <row r="47">
          <cell r="U47" t="str">
            <v>PA-4099-ACI</v>
          </cell>
          <cell r="V47">
            <v>8181</v>
          </cell>
        </row>
        <row r="48">
          <cell r="U48" t="str">
            <v>PE-1520-ECU</v>
          </cell>
          <cell r="V48">
            <v>111393.39000000001</v>
          </cell>
        </row>
        <row r="49">
          <cell r="U49" t="str">
            <v>PE-3708-BMZ</v>
          </cell>
          <cell r="V49">
            <v>654731.24</v>
          </cell>
        </row>
        <row r="50">
          <cell r="U50" t="str">
            <v>PE-4005-SPI</v>
          </cell>
          <cell r="V50">
            <v>25702.539999999997</v>
          </cell>
        </row>
        <row r="51">
          <cell r="U51" t="str">
            <v>PH-3725-USA</v>
          </cell>
          <cell r="V51">
            <v>59745.56</v>
          </cell>
        </row>
        <row r="52">
          <cell r="U52" t="str">
            <v>PH-4019-ACI</v>
          </cell>
          <cell r="V52">
            <v>62859.16</v>
          </cell>
        </row>
        <row r="53">
          <cell r="U53" t="str">
            <v>PH-4057-BAR</v>
          </cell>
          <cell r="V53">
            <v>26523.349999999995</v>
          </cell>
        </row>
        <row r="54">
          <cell r="U54" t="str">
            <v>PH-4060-BAR</v>
          </cell>
          <cell r="V54">
            <v>21094.48</v>
          </cell>
        </row>
        <row r="55">
          <cell r="U55" t="str">
            <v>PH-4076-BAR</v>
          </cell>
          <cell r="V55">
            <v>68065.61</v>
          </cell>
        </row>
        <row r="56">
          <cell r="U56" t="str">
            <v>PH-4117-IDR</v>
          </cell>
          <cell r="V56">
            <v>1949616.5800000003</v>
          </cell>
        </row>
        <row r="57">
          <cell r="U57" t="str">
            <v>RP-4062-CON</v>
          </cell>
          <cell r="V57">
            <v>6676.45</v>
          </cell>
        </row>
        <row r="58">
          <cell r="U58" t="str">
            <v>SA-1033-LGE</v>
          </cell>
          <cell r="V58">
            <v>74214.899999999994</v>
          </cell>
        </row>
        <row r="59">
          <cell r="U59" t="str">
            <v>SA-1558-USA</v>
          </cell>
          <cell r="V59">
            <v>20288.520000000004</v>
          </cell>
        </row>
        <row r="60">
          <cell r="U60" t="str">
            <v>SL-2321-MFM</v>
          </cell>
          <cell r="V60">
            <v>64263.889999999992</v>
          </cell>
        </row>
        <row r="61">
          <cell r="U61" t="str">
            <v>SL-2322-ANR</v>
          </cell>
          <cell r="V61">
            <v>140814.31</v>
          </cell>
        </row>
        <row r="62">
          <cell r="U62" t="str">
            <v>SL-3751-MEC</v>
          </cell>
          <cell r="V62">
            <v>69368.850000000006</v>
          </cell>
        </row>
        <row r="63">
          <cell r="U63" t="str">
            <v>SL-3752-MFM</v>
          </cell>
          <cell r="V63">
            <v>59056.600000000006</v>
          </cell>
        </row>
        <row r="64">
          <cell r="U64" t="str">
            <v>SL-3754-WWF</v>
          </cell>
          <cell r="V64">
            <v>41272.219999999994</v>
          </cell>
        </row>
        <row r="65">
          <cell r="U65" t="str">
            <v>SL-3756-ACI</v>
          </cell>
          <cell r="V65">
            <v>357234.44</v>
          </cell>
        </row>
        <row r="66">
          <cell r="U66" t="str">
            <v>SL-3766-ACI</v>
          </cell>
          <cell r="V66">
            <v>411547.74</v>
          </cell>
        </row>
        <row r="67">
          <cell r="U67" t="str">
            <v>WA-1684-USA</v>
          </cell>
          <cell r="V67">
            <v>256085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- Spreadsheet Guidelines"/>
      <sheetName val="READ - Budget Guidelines"/>
      <sheetName val="Title Page"/>
      <sheetName val="Part A1"/>
      <sheetName val="Part A2.1"/>
      <sheetName val="Part A2.2"/>
      <sheetName val="Part A2.3"/>
      <sheetName val="Part A2.4"/>
      <sheetName val="Part A2.5"/>
      <sheetName val="Part A2.6"/>
      <sheetName val="Part B1"/>
      <sheetName val="Part B1.1"/>
      <sheetName val="Part B1.2"/>
      <sheetName val="Part B1.3"/>
      <sheetName val="Part B1.4"/>
      <sheetName val="Part B1.5"/>
      <sheetName val="Part B1.6"/>
      <sheetName val="Part B2"/>
      <sheetName val="Part B2.1"/>
      <sheetName val="Part B2.2"/>
      <sheetName val="Part B2.3"/>
      <sheetName val="Part B2.4"/>
      <sheetName val="Part B2.5"/>
      <sheetName val="Part B2.6"/>
      <sheetName val="Part B3"/>
      <sheetName val="Part B3.1"/>
      <sheetName val="Part B3.2"/>
      <sheetName val="Part B3.3"/>
      <sheetName val="Part B3.4"/>
      <sheetName val="Part B3.5"/>
      <sheetName val="Part B3.6"/>
      <sheetName val="Part B4"/>
      <sheetName val="Part B4.1"/>
      <sheetName val="Part B4.2"/>
      <sheetName val="Part B4.3"/>
      <sheetName val="Part B4.4"/>
      <sheetName val="Part B4.5"/>
      <sheetName val="Part B4.6"/>
      <sheetName val="Part C1"/>
      <sheetName val="Part C2"/>
      <sheetName val="Part C3"/>
      <sheetName val="Part C4"/>
      <sheetName val="Part C5"/>
      <sheetName val="Part C6"/>
      <sheetName val="Part D Summary"/>
      <sheetName val="Part E1"/>
      <sheetName val="Part E2.1"/>
      <sheetName val="Part E2.2"/>
      <sheetName val="Part E2.3"/>
      <sheetName val="Part E2.4"/>
      <sheetName val="Part F1"/>
      <sheetName val="Part F2"/>
      <sheetName val="Part F3"/>
      <sheetName val="Part F4"/>
      <sheetName val="Part F5"/>
      <sheetName val="Part F6"/>
      <sheetName val="Part G1"/>
      <sheetName val="Part G2"/>
      <sheetName val="Part H "/>
    </sheetNames>
    <sheetDataSet>
      <sheetData sheetId="0" refreshError="1"/>
      <sheetData sheetId="1" refreshError="1"/>
      <sheetData sheetId="2">
        <row r="5">
          <cell r="E5" t="str">
            <v>LWR/2010/080</v>
          </cell>
        </row>
        <row r="8">
          <cell r="E8" t="str">
            <v>Murdoch University</v>
          </cell>
        </row>
        <row r="12">
          <cell r="E12">
            <v>40909</v>
          </cell>
          <cell r="F12">
            <v>41091</v>
          </cell>
          <cell r="G12">
            <v>41275</v>
          </cell>
          <cell r="H12">
            <v>41456</v>
          </cell>
          <cell r="I12">
            <v>41640</v>
          </cell>
          <cell r="J12">
            <v>41821</v>
          </cell>
          <cell r="K12">
            <v>42005</v>
          </cell>
          <cell r="L12">
            <v>42186</v>
          </cell>
        </row>
        <row r="15">
          <cell r="E15" t="str">
            <v xml:space="preserve">Department of Agriculture and Food WA </v>
          </cell>
        </row>
        <row r="20">
          <cell r="E20" t="str">
            <v>Bangladesh - International Development Enterprise</v>
          </cell>
        </row>
        <row r="21">
          <cell r="E21" t="str">
            <v>Bangladesh - Bangladesh Agricultural University</v>
          </cell>
        </row>
        <row r="22">
          <cell r="E22" t="str">
            <v>Bangladesh - BRRI</v>
          </cell>
        </row>
        <row r="23">
          <cell r="E23" t="str">
            <v>Bangladesh - BARI</v>
          </cell>
        </row>
        <row r="24">
          <cell r="E24" t="str">
            <v>Bangladesh -  BARC</v>
          </cell>
        </row>
        <row r="25">
          <cell r="E25" t="str">
            <v>Bangladesh -PROVA Rajshahi</v>
          </cell>
        </row>
        <row r="27">
          <cell r="E27" t="str">
            <v>Thailand - Food and Agricultural Organization of the United Nations (FAO), Regional Office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 Wise Budget"/>
      <sheetName val="Nike Bangladesh Budget"/>
      <sheetName val="Budget Line Item"/>
    </sheetNames>
    <sheetDataSet>
      <sheetData sheetId="0"/>
      <sheetData sheetId="1"/>
      <sheetData sheetId="2">
        <row r="16">
          <cell r="G16">
            <v>1.21550625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yment information"/>
      <sheetName val="Expenditure Statement"/>
      <sheetName val="Fringe"/>
      <sheetName val="STAFF&amp;ITSH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ntrol"/>
      <sheetName val="Comment"/>
      <sheetName val="Guide"/>
      <sheetName val="FISH CRP Key Activities Guide"/>
      <sheetName val="Checklist"/>
      <sheetName val="Summary (year)"/>
      <sheetName val="Costing - 2017"/>
      <sheetName val="Testing"/>
      <sheetName val="Costing - 2018"/>
      <sheetName val="Costing - 2019"/>
      <sheetName val="Costing - 2020"/>
      <sheetName val="Costing - Act 3"/>
      <sheetName val="Summary (month)"/>
      <sheetName val="Costing - 2021"/>
      <sheetName val="Costing - 2022"/>
      <sheetName val="Accommodation"/>
      <sheetName val="AirFare (Update Manually)"/>
      <sheetName val="Inflation (Update Manually)"/>
      <sheetName val="Per diem (Auto Load)"/>
      <sheetName val="Staff List (Auto Load)"/>
      <sheetName val="ExchangeRate (Auto Load)"/>
      <sheetName val="2018 Staff List (Manual)"/>
      <sheetName val="Headcount"/>
      <sheetName val="Drop Down List"/>
      <sheetName val="Rate Card"/>
      <sheetName val="ITUser"/>
      <sheetName val="Facility_HQ"/>
      <sheetName val="Forex Concep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A1" t="str">
            <v>INTERNATIONAL PER DIEM RATES (U.S. ONLY)</v>
          </cell>
        </row>
        <row r="2">
          <cell r="A2" t="str">
            <v>*Per Diem Rates in U.S. Dollars</v>
          </cell>
        </row>
        <row r="4">
          <cell r="A4" t="str">
            <v>Destination</v>
          </cell>
          <cell r="B4" t="str">
            <v>Max Lodging / Accommodation Cost</v>
          </cell>
        </row>
        <row r="5">
          <cell r="A5" t="str">
            <v>USA-ALEXANDRIA VA</v>
          </cell>
          <cell r="B5">
            <v>179</v>
          </cell>
        </row>
        <row r="6">
          <cell r="A6" t="str">
            <v>USA-ARLINGTON VA</v>
          </cell>
          <cell r="B6">
            <v>179</v>
          </cell>
        </row>
        <row r="7">
          <cell r="A7" t="str">
            <v>USA-ATLANTA    GA</v>
          </cell>
          <cell r="B7">
            <v>138</v>
          </cell>
        </row>
        <row r="8">
          <cell r="A8" t="str">
            <v>USA-AUSTIN     TX</v>
          </cell>
          <cell r="B8">
            <v>135</v>
          </cell>
        </row>
        <row r="9">
          <cell r="A9" t="str">
            <v>USA-BALTIMORE  MD</v>
          </cell>
          <cell r="B9">
            <v>151</v>
          </cell>
        </row>
        <row r="10">
          <cell r="A10" t="str">
            <v>USA-BOSTON     MA</v>
          </cell>
          <cell r="B10">
            <v>158</v>
          </cell>
        </row>
        <row r="11">
          <cell r="A11" t="str">
            <v>USA-HOUSTON    TX</v>
          </cell>
          <cell r="B11">
            <v>131</v>
          </cell>
        </row>
        <row r="12">
          <cell r="A12" t="str">
            <v>USA-LAS VEGAS  NV</v>
          </cell>
          <cell r="B12">
            <v>108</v>
          </cell>
        </row>
        <row r="13">
          <cell r="A13" t="str">
            <v>USA-LOS ANGELES, CA</v>
          </cell>
          <cell r="B13">
            <v>150</v>
          </cell>
        </row>
        <row r="14">
          <cell r="A14" t="str">
            <v>USA-MIAMI      FL</v>
          </cell>
          <cell r="B14">
            <v>148</v>
          </cell>
        </row>
        <row r="15">
          <cell r="A15" t="str">
            <v>USA-NASHVILLE  TN</v>
          </cell>
          <cell r="B15">
            <v>145</v>
          </cell>
        </row>
        <row r="16">
          <cell r="A16" t="str">
            <v>USA-NEW ORLEANS LA</v>
          </cell>
          <cell r="B16">
            <v>153</v>
          </cell>
        </row>
        <row r="17">
          <cell r="A17" t="str">
            <v>USA-NEW YORK   NY</v>
          </cell>
          <cell r="B17">
            <v>306</v>
          </cell>
        </row>
        <row r="18">
          <cell r="A18" t="str">
            <v>USA-NEWARK NJ</v>
          </cell>
          <cell r="B18">
            <v>136</v>
          </cell>
        </row>
        <row r="19">
          <cell r="A19" t="str">
            <v>USA-ONTARIO    CA</v>
          </cell>
          <cell r="B19">
            <v>96</v>
          </cell>
        </row>
        <row r="20">
          <cell r="A20" t="str">
            <v>USA-ORLANDO    FL</v>
          </cell>
          <cell r="B20">
            <v>127</v>
          </cell>
        </row>
        <row r="21">
          <cell r="A21" t="str">
            <v>USA-Other or Unknown City</v>
          </cell>
          <cell r="B21">
            <v>89</v>
          </cell>
        </row>
        <row r="22">
          <cell r="A22" t="str">
            <v>USA-PHILADELPH PA</v>
          </cell>
          <cell r="B22">
            <v>174</v>
          </cell>
        </row>
        <row r="23">
          <cell r="A23" t="str">
            <v>USA-PHOENIX    AZ</v>
          </cell>
          <cell r="B23">
            <v>113</v>
          </cell>
        </row>
        <row r="24">
          <cell r="A24" t="str">
            <v>USA-SAN FRANCISCO, CA</v>
          </cell>
          <cell r="B24">
            <v>250</v>
          </cell>
        </row>
        <row r="25">
          <cell r="A25" t="str">
            <v>USA-SEATTLE    WA</v>
          </cell>
          <cell r="B25">
            <v>157</v>
          </cell>
        </row>
        <row r="26">
          <cell r="A26" t="str">
            <v>USA-WASHINGTON DC</v>
          </cell>
          <cell r="B26">
            <v>179</v>
          </cell>
        </row>
        <row r="30">
          <cell r="A30" t="str">
            <v>INTERNATIONAL PER DIEM RATES (EXCLUDING U.S.)</v>
          </cell>
        </row>
        <row r="31">
          <cell r="A31" t="str">
            <v>*Per Diem Rates in U.S. Dollars</v>
          </cell>
        </row>
        <row r="33">
          <cell r="A33" t="str">
            <v>Destination</v>
          </cell>
          <cell r="B33" t="str">
            <v>Max Lodging / Accommodation Cost</v>
          </cell>
        </row>
        <row r="34">
          <cell r="A34" t="str">
            <v>Albania-[OTHER]</v>
          </cell>
          <cell r="B34">
            <v>80</v>
          </cell>
        </row>
        <row r="35">
          <cell r="A35" t="str">
            <v>Albania-TIRANA</v>
          </cell>
          <cell r="B35">
            <v>190</v>
          </cell>
        </row>
        <row r="36">
          <cell r="A36" t="str">
            <v>Algeria-[OTHER]</v>
          </cell>
          <cell r="B36">
            <v>192</v>
          </cell>
        </row>
        <row r="37">
          <cell r="A37" t="str">
            <v>Algeria-ALGIERS</v>
          </cell>
          <cell r="B37">
            <v>212</v>
          </cell>
        </row>
        <row r="38">
          <cell r="A38" t="str">
            <v>Andorra-ANDORRA</v>
          </cell>
          <cell r="B38">
            <v>209</v>
          </cell>
        </row>
        <row r="39">
          <cell r="A39" t="str">
            <v>Angola-[OTHER]</v>
          </cell>
          <cell r="B39">
            <v>405</v>
          </cell>
        </row>
        <row r="40">
          <cell r="A40" t="str">
            <v>Angola-LUANDA</v>
          </cell>
          <cell r="B40">
            <v>405</v>
          </cell>
        </row>
        <row r="41">
          <cell r="A41" t="str">
            <v>Anguilla-ANGUILLA</v>
          </cell>
          <cell r="B41">
            <v>121</v>
          </cell>
        </row>
        <row r="42">
          <cell r="A42" t="str">
            <v>Antigua And Barbuda-ANTIGUA AND BARBUDA</v>
          </cell>
          <cell r="B42">
            <v>174</v>
          </cell>
        </row>
        <row r="43">
          <cell r="A43" t="str">
            <v>Argentina-[OTHER]</v>
          </cell>
          <cell r="B43">
            <v>175</v>
          </cell>
        </row>
        <row r="44">
          <cell r="A44" t="str">
            <v>Argentina-BARILOCHE</v>
          </cell>
          <cell r="B44">
            <v>218</v>
          </cell>
        </row>
        <row r="45">
          <cell r="A45" t="str">
            <v>Argentina-BUENOS AIRES</v>
          </cell>
          <cell r="B45">
            <v>221</v>
          </cell>
        </row>
        <row r="46">
          <cell r="A46" t="str">
            <v>Argentina-MENDOZA</v>
          </cell>
          <cell r="B46">
            <v>182</v>
          </cell>
        </row>
        <row r="47">
          <cell r="A47" t="str">
            <v>Armenia-[OTHER]</v>
          </cell>
          <cell r="B47">
            <v>148</v>
          </cell>
        </row>
        <row r="48">
          <cell r="A48" t="str">
            <v>Armenia-YEREVAN</v>
          </cell>
          <cell r="B48">
            <v>148</v>
          </cell>
        </row>
        <row r="49">
          <cell r="A49" t="str">
            <v>Australia-[OTHER]</v>
          </cell>
          <cell r="B49">
            <v>142</v>
          </cell>
        </row>
        <row r="50">
          <cell r="A50" t="str">
            <v>Australia-ADELAIDE</v>
          </cell>
          <cell r="B50">
            <v>163</v>
          </cell>
        </row>
        <row r="51">
          <cell r="A51" t="str">
            <v>Australia-BRISBANE</v>
          </cell>
          <cell r="B51">
            <v>175</v>
          </cell>
        </row>
        <row r="52">
          <cell r="A52" t="str">
            <v>Australia-BROOME</v>
          </cell>
          <cell r="B52">
            <v>322</v>
          </cell>
        </row>
        <row r="53">
          <cell r="A53" t="str">
            <v>Australia-CAIRNS</v>
          </cell>
          <cell r="B53">
            <v>142</v>
          </cell>
        </row>
        <row r="54">
          <cell r="A54" t="str">
            <v>Australia-CANBERRA</v>
          </cell>
          <cell r="B54">
            <v>171</v>
          </cell>
        </row>
        <row r="55">
          <cell r="A55" t="str">
            <v>Australia-DARWIN, NT</v>
          </cell>
          <cell r="B55">
            <v>222</v>
          </cell>
        </row>
        <row r="56">
          <cell r="A56" t="str">
            <v>Australia-EXMOUTH</v>
          </cell>
          <cell r="B56">
            <v>182</v>
          </cell>
        </row>
        <row r="57">
          <cell r="A57" t="str">
            <v>Australia-FREMANTLE</v>
          </cell>
          <cell r="B57">
            <v>197</v>
          </cell>
        </row>
        <row r="58">
          <cell r="A58" t="str">
            <v>Australia-HOBART</v>
          </cell>
          <cell r="B58">
            <v>174</v>
          </cell>
        </row>
        <row r="59">
          <cell r="A59" t="str">
            <v>Australia-MELBOURNE</v>
          </cell>
          <cell r="B59">
            <v>203</v>
          </cell>
        </row>
        <row r="60">
          <cell r="A60" t="str">
            <v>Australia-PERTH</v>
          </cell>
          <cell r="B60">
            <v>224</v>
          </cell>
        </row>
        <row r="61">
          <cell r="A61" t="str">
            <v>Australia-RICHMOND, NSW</v>
          </cell>
          <cell r="B61">
            <v>159</v>
          </cell>
        </row>
        <row r="62">
          <cell r="A62" t="str">
            <v>Australia-SYDNEY</v>
          </cell>
          <cell r="B62">
            <v>184</v>
          </cell>
        </row>
        <row r="63">
          <cell r="A63" t="str">
            <v>Austria-[OTHER]</v>
          </cell>
          <cell r="B63">
            <v>213</v>
          </cell>
        </row>
        <row r="64">
          <cell r="A64" t="str">
            <v>Austria-GRAZ</v>
          </cell>
          <cell r="B64">
            <v>202</v>
          </cell>
        </row>
        <row r="65">
          <cell r="A65" t="str">
            <v>Austria-INNSBRUCK</v>
          </cell>
          <cell r="B65">
            <v>213</v>
          </cell>
        </row>
        <row r="66">
          <cell r="A66" t="str">
            <v>Austria-LINZ</v>
          </cell>
          <cell r="B66">
            <v>180</v>
          </cell>
        </row>
        <row r="67">
          <cell r="A67" t="str">
            <v>Austria-SALZBURG</v>
          </cell>
          <cell r="B67">
            <v>208</v>
          </cell>
        </row>
        <row r="68">
          <cell r="A68" t="str">
            <v>Austria-VIENNA</v>
          </cell>
          <cell r="B68">
            <v>185</v>
          </cell>
        </row>
        <row r="69">
          <cell r="A69" t="str">
            <v>Azerbaijan-[OTHER]</v>
          </cell>
          <cell r="B69">
            <v>98</v>
          </cell>
        </row>
        <row r="70">
          <cell r="A70" t="str">
            <v>Azerbaijan-BAKU</v>
          </cell>
          <cell r="B70">
            <v>246</v>
          </cell>
        </row>
        <row r="71">
          <cell r="A71" t="str">
            <v>Azerbaijan-GANJA</v>
          </cell>
          <cell r="B71">
            <v>125</v>
          </cell>
        </row>
        <row r="72">
          <cell r="A72" t="str">
            <v>Azerbaijan-QABALA</v>
          </cell>
          <cell r="B72">
            <v>128</v>
          </cell>
        </row>
        <row r="73">
          <cell r="A73" t="str">
            <v>Bahamas-[OTHER]</v>
          </cell>
          <cell r="B73">
            <v>149</v>
          </cell>
        </row>
        <row r="74">
          <cell r="A74" t="str">
            <v>Bahamas-ANDROS ISLAND</v>
          </cell>
          <cell r="B74">
            <v>149</v>
          </cell>
        </row>
        <row r="75">
          <cell r="A75" t="str">
            <v>Bahamas-ELEUTHERA ISLAND</v>
          </cell>
          <cell r="B75">
            <v>146</v>
          </cell>
        </row>
        <row r="76">
          <cell r="A76" t="str">
            <v>Bahamas-GRAND BAHAMA ISLAND</v>
          </cell>
          <cell r="B76">
            <v>187</v>
          </cell>
        </row>
        <row r="77">
          <cell r="A77" t="str">
            <v>Bahamas-NASSAU</v>
          </cell>
          <cell r="B77">
            <v>318</v>
          </cell>
        </row>
        <row r="78">
          <cell r="A78" t="str">
            <v>Bahrain-BAHRAIN</v>
          </cell>
          <cell r="B78">
            <v>272</v>
          </cell>
        </row>
        <row r="79">
          <cell r="A79" t="str">
            <v>Bangladesh-[OTHER]</v>
          </cell>
          <cell r="B79">
            <v>73</v>
          </cell>
        </row>
        <row r="80">
          <cell r="A80" t="str">
            <v>Bangladesh-CHITTAGONG</v>
          </cell>
          <cell r="B80">
            <v>100</v>
          </cell>
        </row>
        <row r="81">
          <cell r="A81" t="str">
            <v>Bangladesh-DHAKA</v>
          </cell>
          <cell r="B81">
            <v>200</v>
          </cell>
        </row>
        <row r="82">
          <cell r="A82" t="str">
            <v>Bangladesh-SYLHET</v>
          </cell>
          <cell r="B82">
            <v>105</v>
          </cell>
        </row>
        <row r="83">
          <cell r="A83" t="str">
            <v>Barbados-BARBADOS</v>
          </cell>
          <cell r="B83">
            <v>178</v>
          </cell>
        </row>
        <row r="84">
          <cell r="A84" t="str">
            <v>Belarus-[OTHER]</v>
          </cell>
          <cell r="B84">
            <v>216</v>
          </cell>
        </row>
        <row r="85">
          <cell r="A85" t="str">
            <v>Belarus-MINSK</v>
          </cell>
          <cell r="B85">
            <v>216</v>
          </cell>
        </row>
        <row r="86">
          <cell r="A86" t="str">
            <v>Belgium-[OTHER]</v>
          </cell>
          <cell r="B86">
            <v>78</v>
          </cell>
        </row>
        <row r="87">
          <cell r="A87" t="str">
            <v>Belgium-ANTWERP</v>
          </cell>
          <cell r="B87">
            <v>183</v>
          </cell>
        </row>
        <row r="88">
          <cell r="A88" t="str">
            <v>Belgium-BRUGGE</v>
          </cell>
          <cell r="B88">
            <v>124</v>
          </cell>
        </row>
        <row r="89">
          <cell r="A89" t="str">
            <v>Belgium-BRUSSELS</v>
          </cell>
          <cell r="B89">
            <v>167</v>
          </cell>
        </row>
        <row r="90">
          <cell r="A90" t="str">
            <v>Belgium-DIEGEM</v>
          </cell>
          <cell r="B90">
            <v>167</v>
          </cell>
        </row>
        <row r="91">
          <cell r="A91" t="str">
            <v>Belgium-KLEINE BROGEL</v>
          </cell>
          <cell r="B91">
            <v>110</v>
          </cell>
        </row>
        <row r="92">
          <cell r="A92" t="str">
            <v>Belgium-LIEGE</v>
          </cell>
          <cell r="B92">
            <v>135</v>
          </cell>
        </row>
        <row r="93">
          <cell r="A93" t="str">
            <v>Belgium-SHAPE/CHIEVRES</v>
          </cell>
          <cell r="B93">
            <v>107</v>
          </cell>
        </row>
        <row r="94">
          <cell r="A94" t="str">
            <v>Belgium-ZAVENTEM</v>
          </cell>
          <cell r="B94">
            <v>167</v>
          </cell>
        </row>
        <row r="95">
          <cell r="A95" t="str">
            <v>Belize-[OTHER]</v>
          </cell>
          <cell r="B95">
            <v>127</v>
          </cell>
        </row>
        <row r="96">
          <cell r="A96" t="str">
            <v>Belize-BELIZE CITY</v>
          </cell>
          <cell r="B96">
            <v>127</v>
          </cell>
        </row>
        <row r="97">
          <cell r="A97" t="str">
            <v>Belize-BELMOPAN</v>
          </cell>
          <cell r="B97">
            <v>137</v>
          </cell>
        </row>
        <row r="98">
          <cell r="A98" t="str">
            <v>Belize-SAN PEDRO</v>
          </cell>
          <cell r="B98">
            <v>146</v>
          </cell>
        </row>
        <row r="99">
          <cell r="A99" t="str">
            <v>Benin-[OTHER]</v>
          </cell>
          <cell r="B99">
            <v>80</v>
          </cell>
        </row>
        <row r="100">
          <cell r="A100" t="str">
            <v>Benin-COTONOU</v>
          </cell>
          <cell r="B100">
            <v>133</v>
          </cell>
        </row>
        <row r="101">
          <cell r="A101" t="str">
            <v>Bermuda-BERMUDA</v>
          </cell>
          <cell r="B101">
            <v>402</v>
          </cell>
        </row>
        <row r="102">
          <cell r="A102" t="str">
            <v>Bhutan-BHUTAN</v>
          </cell>
          <cell r="B102">
            <v>280</v>
          </cell>
        </row>
        <row r="103">
          <cell r="A103" t="str">
            <v>Bolivia-[OTHER]</v>
          </cell>
          <cell r="B103">
            <v>64</v>
          </cell>
        </row>
        <row r="104">
          <cell r="A104" t="str">
            <v>Bolivia-COCHABAMBA</v>
          </cell>
          <cell r="B104">
            <v>85</v>
          </cell>
        </row>
        <row r="105">
          <cell r="A105" t="str">
            <v>Bolivia-LA PAZ</v>
          </cell>
          <cell r="B105">
            <v>120</v>
          </cell>
        </row>
        <row r="106">
          <cell r="A106" t="str">
            <v>Bolivia-SANTA CRUZ</v>
          </cell>
          <cell r="B106">
            <v>130</v>
          </cell>
        </row>
        <row r="107">
          <cell r="A107" t="str">
            <v>Bosnia-Herzegovina-[OTHER]</v>
          </cell>
          <cell r="B107">
            <v>115</v>
          </cell>
        </row>
        <row r="108">
          <cell r="A108" t="str">
            <v>Bosnia-Herzegovina-SARAJEVO</v>
          </cell>
          <cell r="B108">
            <v>115</v>
          </cell>
        </row>
        <row r="109">
          <cell r="A109" t="str">
            <v>Botswana-[OTHER]</v>
          </cell>
          <cell r="B109">
            <v>138</v>
          </cell>
        </row>
        <row r="110">
          <cell r="A110" t="str">
            <v>Botswana-FRANCISTOWN</v>
          </cell>
          <cell r="B110">
            <v>124</v>
          </cell>
        </row>
        <row r="111">
          <cell r="A111" t="str">
            <v>Botswana-GABORONE</v>
          </cell>
          <cell r="B111">
            <v>175</v>
          </cell>
        </row>
        <row r="112">
          <cell r="A112" t="str">
            <v>Botswana-KASANE</v>
          </cell>
          <cell r="B112">
            <v>170</v>
          </cell>
        </row>
        <row r="113">
          <cell r="A113" t="str">
            <v>Botswana-SELEBI PHIKWE</v>
          </cell>
          <cell r="B113">
            <v>96</v>
          </cell>
        </row>
        <row r="114">
          <cell r="A114" t="str">
            <v>Brazil-[OTHER]</v>
          </cell>
          <cell r="B114">
            <v>177</v>
          </cell>
        </row>
        <row r="115">
          <cell r="A115" t="str">
            <v>Brazil-BELEM</v>
          </cell>
          <cell r="B115">
            <v>135</v>
          </cell>
        </row>
        <row r="116">
          <cell r="A116" t="str">
            <v>Brazil-BELO HORIZONTE</v>
          </cell>
          <cell r="B116">
            <v>123</v>
          </cell>
        </row>
        <row r="117">
          <cell r="A117" t="str">
            <v>Brazil-BRASILIA</v>
          </cell>
          <cell r="B117">
            <v>252</v>
          </cell>
        </row>
        <row r="118">
          <cell r="A118" t="str">
            <v>Brazil-FORTALEZA</v>
          </cell>
          <cell r="B118">
            <v>210</v>
          </cell>
        </row>
        <row r="119">
          <cell r="A119" t="str">
            <v>Brazil-FOZ DO IGUACU</v>
          </cell>
          <cell r="B119">
            <v>98</v>
          </cell>
        </row>
        <row r="120">
          <cell r="A120" t="str">
            <v>Brazil-GOIANIA</v>
          </cell>
          <cell r="B120">
            <v>194</v>
          </cell>
        </row>
        <row r="121">
          <cell r="A121" t="str">
            <v>Brazil-MANAUS</v>
          </cell>
          <cell r="B121">
            <v>155</v>
          </cell>
        </row>
        <row r="122">
          <cell r="A122" t="str">
            <v>Brazil-NATAL</v>
          </cell>
          <cell r="B122">
            <v>199</v>
          </cell>
        </row>
        <row r="123">
          <cell r="A123" t="str">
            <v>Brazil-PORTO ALEGRE</v>
          </cell>
          <cell r="B123">
            <v>140</v>
          </cell>
        </row>
        <row r="124">
          <cell r="A124" t="str">
            <v>Brazil-PORTO VELHO</v>
          </cell>
          <cell r="B124">
            <v>114</v>
          </cell>
        </row>
        <row r="125">
          <cell r="A125" t="str">
            <v>Brazil-RECIFE, PERNAMBUCO</v>
          </cell>
          <cell r="B125">
            <v>199</v>
          </cell>
        </row>
        <row r="126">
          <cell r="A126" t="str">
            <v>Brazil-RIO DE JANEIRO</v>
          </cell>
          <cell r="B126">
            <v>361</v>
          </cell>
        </row>
        <row r="127">
          <cell r="A127" t="str">
            <v>Brazil-SALVADOR DA BAHIA</v>
          </cell>
          <cell r="B127">
            <v>201</v>
          </cell>
        </row>
        <row r="128">
          <cell r="A128" t="str">
            <v>Brazil-SAO PAULO</v>
          </cell>
          <cell r="B128">
            <v>282</v>
          </cell>
        </row>
        <row r="129">
          <cell r="A129" t="str">
            <v>Brunei-[OTHER]</v>
          </cell>
          <cell r="B129">
            <v>75</v>
          </cell>
        </row>
        <row r="130">
          <cell r="A130" t="str">
            <v>Brunei-BANDAR SERI BEGAWAN</v>
          </cell>
          <cell r="B130">
            <v>193</v>
          </cell>
        </row>
        <row r="131">
          <cell r="A131" t="str">
            <v>Brunei-JERUDONG</v>
          </cell>
          <cell r="B131">
            <v>245</v>
          </cell>
        </row>
        <row r="132">
          <cell r="A132" t="str">
            <v>Bulgaria-[OTHER]</v>
          </cell>
          <cell r="B132">
            <v>82</v>
          </cell>
        </row>
        <row r="133">
          <cell r="A133" t="str">
            <v>Bulgaria-BOURGAS</v>
          </cell>
          <cell r="B133">
            <v>72</v>
          </cell>
        </row>
        <row r="134">
          <cell r="A134" t="str">
            <v>Bulgaria-PLOVDIV</v>
          </cell>
          <cell r="B134">
            <v>167</v>
          </cell>
        </row>
        <row r="135">
          <cell r="A135" t="str">
            <v>Bulgaria-SOFIA</v>
          </cell>
          <cell r="B135">
            <v>173</v>
          </cell>
        </row>
        <row r="136">
          <cell r="A136" t="str">
            <v>Bulgaria-VARNA</v>
          </cell>
          <cell r="B136">
            <v>97</v>
          </cell>
        </row>
        <row r="137">
          <cell r="A137" t="str">
            <v>Burkina Faso-[OTHER]</v>
          </cell>
          <cell r="B137">
            <v>70</v>
          </cell>
        </row>
        <row r="138">
          <cell r="A138" t="str">
            <v>Burkina Faso-BOBO DIOULASSO</v>
          </cell>
          <cell r="B138">
            <v>70</v>
          </cell>
        </row>
        <row r="139">
          <cell r="A139" t="str">
            <v>Burkina Faso-OUAGADOUGOU</v>
          </cell>
          <cell r="B139">
            <v>162</v>
          </cell>
        </row>
        <row r="140">
          <cell r="A140" t="str">
            <v>Myanmar-[OTHER]</v>
          </cell>
          <cell r="B140">
            <v>220</v>
          </cell>
        </row>
        <row r="141">
          <cell r="A141" t="str">
            <v>Myanmar-NAYPYITAW</v>
          </cell>
          <cell r="B141">
            <v>150</v>
          </cell>
        </row>
        <row r="142">
          <cell r="A142" t="str">
            <v>Myanmar-YANGON</v>
          </cell>
          <cell r="B142">
            <v>234</v>
          </cell>
        </row>
        <row r="143">
          <cell r="A143" t="str">
            <v>Burundi-[OTHER]</v>
          </cell>
          <cell r="B143">
            <v>120</v>
          </cell>
        </row>
        <row r="144">
          <cell r="A144" t="str">
            <v>Burundi-BUJUMBURA</v>
          </cell>
          <cell r="B144">
            <v>120</v>
          </cell>
        </row>
        <row r="145">
          <cell r="A145" t="str">
            <v>Cabo Verde-[OTHER]</v>
          </cell>
          <cell r="B145">
            <v>62</v>
          </cell>
        </row>
        <row r="146">
          <cell r="A146" t="str">
            <v>Cabo Verde-BOA VISTA ISLAND</v>
          </cell>
          <cell r="B146">
            <v>167</v>
          </cell>
        </row>
        <row r="147">
          <cell r="A147" t="str">
            <v>Cabo Verde-FOGO</v>
          </cell>
          <cell r="B147">
            <v>70</v>
          </cell>
        </row>
        <row r="148">
          <cell r="A148" t="str">
            <v>Cabo Verde-PRAIA</v>
          </cell>
          <cell r="B148">
            <v>144</v>
          </cell>
        </row>
        <row r="149">
          <cell r="A149" t="str">
            <v>Cabo Verde-SAL ISLAND</v>
          </cell>
          <cell r="B149">
            <v>156</v>
          </cell>
        </row>
        <row r="150">
          <cell r="A150" t="str">
            <v>Cabo Verde-SAO TIAGO ISLAND</v>
          </cell>
          <cell r="B150">
            <v>51</v>
          </cell>
        </row>
        <row r="151">
          <cell r="A151" t="str">
            <v>Cabo Verde-SAO VICENTE ISLAND</v>
          </cell>
          <cell r="B151">
            <v>115</v>
          </cell>
        </row>
        <row r="152">
          <cell r="A152" t="str">
            <v>Cambodia-[OTHER]</v>
          </cell>
          <cell r="B152">
            <v>110</v>
          </cell>
        </row>
        <row r="153">
          <cell r="A153" t="str">
            <v>Cambodia-PHNOM PENH</v>
          </cell>
          <cell r="B153">
            <v>151</v>
          </cell>
        </row>
        <row r="154">
          <cell r="A154" t="str">
            <v>Cambodia-SIEM REAP</v>
          </cell>
          <cell r="B154">
            <v>155</v>
          </cell>
        </row>
        <row r="155">
          <cell r="A155" t="str">
            <v>Cambodia-SIHANOUKVILLE</v>
          </cell>
          <cell r="B155">
            <v>88</v>
          </cell>
        </row>
        <row r="156">
          <cell r="A156" t="str">
            <v>Cameroon-[OTHER]</v>
          </cell>
          <cell r="B156">
            <v>103</v>
          </cell>
        </row>
        <row r="157">
          <cell r="A157" t="str">
            <v>Cameroon-DOUALA</v>
          </cell>
          <cell r="B157">
            <v>146</v>
          </cell>
        </row>
        <row r="158">
          <cell r="A158" t="str">
            <v>Cameroon-LIMBE</v>
          </cell>
          <cell r="B158">
            <v>135</v>
          </cell>
        </row>
        <row r="159">
          <cell r="A159" t="str">
            <v>Cameroon-YAOUNDE</v>
          </cell>
          <cell r="B159">
            <v>141</v>
          </cell>
        </row>
        <row r="160">
          <cell r="A160" t="str">
            <v>Canada-[OTHER]</v>
          </cell>
          <cell r="B160">
            <v>128</v>
          </cell>
        </row>
        <row r="161">
          <cell r="A161" t="str">
            <v>Canada-BANFF</v>
          </cell>
          <cell r="B161">
            <v>312</v>
          </cell>
        </row>
        <row r="162">
          <cell r="A162" t="str">
            <v>Canada-CALGARY</v>
          </cell>
          <cell r="B162">
            <v>302</v>
          </cell>
        </row>
        <row r="163">
          <cell r="A163" t="str">
            <v>Canada-DARTMOUTH</v>
          </cell>
          <cell r="B163">
            <v>153</v>
          </cell>
        </row>
        <row r="164">
          <cell r="A164" t="str">
            <v>Canada-EDMONTON</v>
          </cell>
          <cell r="B164">
            <v>189</v>
          </cell>
        </row>
        <row r="165">
          <cell r="A165" t="str">
            <v>Canada-FORT MCMURRAY, ALBERTA</v>
          </cell>
          <cell r="B165">
            <v>210</v>
          </cell>
        </row>
        <row r="166">
          <cell r="A166" t="str">
            <v>Canada-FREDERICTON</v>
          </cell>
          <cell r="B166">
            <v>133</v>
          </cell>
        </row>
        <row r="167">
          <cell r="A167" t="str">
            <v>Canada-GANDER, NEWFOUNDLAND</v>
          </cell>
          <cell r="B167">
            <v>130</v>
          </cell>
        </row>
        <row r="168">
          <cell r="A168" t="str">
            <v>Canada-HALIFAX</v>
          </cell>
          <cell r="B168">
            <v>153</v>
          </cell>
        </row>
        <row r="169">
          <cell r="A169" t="str">
            <v>Canada-LONDON, ONTARIO</v>
          </cell>
          <cell r="B169">
            <v>115</v>
          </cell>
        </row>
        <row r="170">
          <cell r="A170" t="str">
            <v>Canada-MISSISSAUGA</v>
          </cell>
          <cell r="B170">
            <v>106</v>
          </cell>
        </row>
        <row r="171">
          <cell r="A171" t="str">
            <v>Canada-MONCTON</v>
          </cell>
          <cell r="B171">
            <v>142</v>
          </cell>
        </row>
        <row r="172">
          <cell r="A172" t="str">
            <v>Canada-MONTREAL</v>
          </cell>
          <cell r="B172">
            <v>189</v>
          </cell>
        </row>
        <row r="173">
          <cell r="A173" t="str">
            <v>Canada-NANOOSE BAY</v>
          </cell>
          <cell r="B173">
            <v>112</v>
          </cell>
        </row>
        <row r="174">
          <cell r="A174" t="str">
            <v>Canada-NORTHWEST TERRITORIES</v>
          </cell>
          <cell r="B174">
            <v>121</v>
          </cell>
        </row>
        <row r="175">
          <cell r="A175" t="str">
            <v>Canada-OTTAWA</v>
          </cell>
          <cell r="B175">
            <v>168</v>
          </cell>
        </row>
        <row r="176">
          <cell r="A176" t="str">
            <v>Canada-PRINCE EDWARD ISLAND</v>
          </cell>
          <cell r="B176">
            <v>189</v>
          </cell>
        </row>
        <row r="177">
          <cell r="A177" t="str">
            <v>Canada-QUEBEC</v>
          </cell>
          <cell r="B177">
            <v>333</v>
          </cell>
        </row>
        <row r="178">
          <cell r="A178" t="str">
            <v>Canada-REGINA, SASKATCHEWAN</v>
          </cell>
          <cell r="B178">
            <v>192</v>
          </cell>
        </row>
        <row r="179">
          <cell r="A179" t="str">
            <v>Canada-RICHMOND</v>
          </cell>
          <cell r="B179">
            <v>180</v>
          </cell>
        </row>
        <row r="180">
          <cell r="A180" t="str">
            <v>Canada-SASKATOON, SASKATCHEWAN</v>
          </cell>
          <cell r="B180">
            <v>188</v>
          </cell>
        </row>
        <row r="181">
          <cell r="A181" t="str">
            <v>Canada-SIDNEY</v>
          </cell>
          <cell r="B181">
            <v>197</v>
          </cell>
        </row>
        <row r="182">
          <cell r="A182" t="str">
            <v>Canada-ST. JOHN'S, NEWFOUNDLAND</v>
          </cell>
          <cell r="B182">
            <v>169</v>
          </cell>
        </row>
        <row r="183">
          <cell r="A183" t="str">
            <v>Canada-TORONTO</v>
          </cell>
          <cell r="B183">
            <v>203</v>
          </cell>
        </row>
        <row r="184">
          <cell r="A184" t="str">
            <v>Canada-VANCOUVER</v>
          </cell>
          <cell r="B184">
            <v>253</v>
          </cell>
        </row>
        <row r="185">
          <cell r="A185" t="str">
            <v>Canada-VICTORIA</v>
          </cell>
          <cell r="B185">
            <v>197</v>
          </cell>
        </row>
        <row r="186">
          <cell r="A186" t="str">
            <v>Canada-WINNIPEG</v>
          </cell>
          <cell r="B186">
            <v>180</v>
          </cell>
        </row>
        <row r="187">
          <cell r="A187" t="str">
            <v>Cayman Islands-CAYMAN ISLANDS</v>
          </cell>
          <cell r="B187">
            <v>179</v>
          </cell>
        </row>
        <row r="188">
          <cell r="A188" t="str">
            <v>Central African Republic-[OTHER]</v>
          </cell>
          <cell r="B188">
            <v>216</v>
          </cell>
        </row>
        <row r="189">
          <cell r="A189" t="str">
            <v>Central African Republic-BANGUI</v>
          </cell>
          <cell r="B189">
            <v>216</v>
          </cell>
        </row>
        <row r="190">
          <cell r="A190" t="str">
            <v>Chad-[OTHER]</v>
          </cell>
          <cell r="B190">
            <v>173</v>
          </cell>
        </row>
        <row r="191">
          <cell r="A191" t="str">
            <v>Chad-NDJAMENA</v>
          </cell>
          <cell r="B191">
            <v>235</v>
          </cell>
        </row>
        <row r="192">
          <cell r="A192" t="str">
            <v>Chagos Archipelago-CHAGOS ARCHIPELAGO</v>
          </cell>
          <cell r="B192">
            <v>55</v>
          </cell>
        </row>
        <row r="193">
          <cell r="A193" t="str">
            <v>Chile-[OTHER]</v>
          </cell>
          <cell r="B193">
            <v>182</v>
          </cell>
        </row>
        <row r="194">
          <cell r="A194" t="str">
            <v>Chile-SANTIAGO</v>
          </cell>
          <cell r="B194">
            <v>190</v>
          </cell>
        </row>
        <row r="195">
          <cell r="A195" t="str">
            <v>China-[OTHER]</v>
          </cell>
          <cell r="B195">
            <v>152</v>
          </cell>
        </row>
        <row r="196">
          <cell r="A196" t="str">
            <v>China-BEIJING</v>
          </cell>
          <cell r="B196">
            <v>258</v>
          </cell>
        </row>
        <row r="197">
          <cell r="A197" t="str">
            <v>China-CHANGCHUN</v>
          </cell>
          <cell r="B197">
            <v>167</v>
          </cell>
        </row>
        <row r="198">
          <cell r="A198" t="str">
            <v>China-CHENGDU</v>
          </cell>
          <cell r="B198">
            <v>153</v>
          </cell>
        </row>
        <row r="199">
          <cell r="A199" t="str">
            <v>China-CHONGQING</v>
          </cell>
          <cell r="B199">
            <v>99</v>
          </cell>
        </row>
        <row r="200">
          <cell r="A200" t="str">
            <v>China-DALIAN</v>
          </cell>
          <cell r="B200">
            <v>166</v>
          </cell>
        </row>
        <row r="201">
          <cell r="A201" t="str">
            <v>China-FUZHOU</v>
          </cell>
          <cell r="B201">
            <v>176</v>
          </cell>
        </row>
        <row r="202">
          <cell r="A202" t="str">
            <v>China - GUANGZHOU</v>
          </cell>
          <cell r="B202">
            <v>243</v>
          </cell>
        </row>
        <row r="203">
          <cell r="A203" t="str">
            <v>China-GUILIN</v>
          </cell>
          <cell r="B203">
            <v>168</v>
          </cell>
        </row>
        <row r="204">
          <cell r="A204" t="str">
            <v>China-HAIKOU</v>
          </cell>
          <cell r="B204">
            <v>187</v>
          </cell>
        </row>
        <row r="205">
          <cell r="A205" t="str">
            <v>China-HANGZHOU</v>
          </cell>
          <cell r="B205">
            <v>152</v>
          </cell>
        </row>
        <row r="206">
          <cell r="A206" t="str">
            <v>China-HARBIN</v>
          </cell>
          <cell r="B206">
            <v>187</v>
          </cell>
        </row>
        <row r="207">
          <cell r="A207" t="str">
            <v>China-JINAN</v>
          </cell>
          <cell r="B207">
            <v>121</v>
          </cell>
        </row>
        <row r="208">
          <cell r="A208" t="str">
            <v>China-LHASA</v>
          </cell>
          <cell r="B208">
            <v>131</v>
          </cell>
        </row>
        <row r="209">
          <cell r="A209" t="str">
            <v>China-LIJIANG</v>
          </cell>
          <cell r="B209">
            <v>153</v>
          </cell>
        </row>
        <row r="210">
          <cell r="A210" t="str">
            <v>China-NANJING</v>
          </cell>
          <cell r="B210">
            <v>144</v>
          </cell>
        </row>
        <row r="211">
          <cell r="A211" t="str">
            <v>China-NANNING</v>
          </cell>
          <cell r="B211">
            <v>131</v>
          </cell>
        </row>
        <row r="212">
          <cell r="A212" t="str">
            <v>China-NINGBO</v>
          </cell>
          <cell r="B212">
            <v>143</v>
          </cell>
        </row>
        <row r="213">
          <cell r="A213" t="str">
            <v>China-QINGDAO</v>
          </cell>
          <cell r="B213">
            <v>157</v>
          </cell>
        </row>
        <row r="214">
          <cell r="A214" t="str">
            <v>China-SANYA</v>
          </cell>
          <cell r="B214">
            <v>184</v>
          </cell>
        </row>
        <row r="215">
          <cell r="A215" t="str">
            <v>China-SHANGHAI</v>
          </cell>
          <cell r="B215">
            <v>237</v>
          </cell>
        </row>
        <row r="216">
          <cell r="A216" t="str">
            <v>China-SHANTOU</v>
          </cell>
          <cell r="B216">
            <v>141</v>
          </cell>
        </row>
        <row r="217">
          <cell r="A217" t="str">
            <v>China-SHENYANG</v>
          </cell>
          <cell r="B217">
            <v>193</v>
          </cell>
        </row>
        <row r="218">
          <cell r="A218" t="str">
            <v>China-SHENZHEN</v>
          </cell>
          <cell r="B218">
            <v>264</v>
          </cell>
        </row>
        <row r="219">
          <cell r="A219" t="str">
            <v>China-SUZHOU</v>
          </cell>
          <cell r="B219">
            <v>157</v>
          </cell>
        </row>
        <row r="220">
          <cell r="A220" t="str">
            <v>China-TIANJIN</v>
          </cell>
          <cell r="B220">
            <v>141</v>
          </cell>
        </row>
        <row r="221">
          <cell r="A221" t="str">
            <v>China-URUMQI</v>
          </cell>
          <cell r="B221">
            <v>146</v>
          </cell>
        </row>
        <row r="222">
          <cell r="A222" t="str">
            <v>China-WUHAN</v>
          </cell>
          <cell r="B222">
            <v>152</v>
          </cell>
        </row>
        <row r="223">
          <cell r="A223" t="str">
            <v>China-XIAMEN</v>
          </cell>
          <cell r="B223">
            <v>159</v>
          </cell>
        </row>
        <row r="224">
          <cell r="A224" t="str">
            <v>China-XIAN</v>
          </cell>
          <cell r="B224">
            <v>142</v>
          </cell>
        </row>
        <row r="225">
          <cell r="A225" t="str">
            <v>China-ZHUHAI</v>
          </cell>
          <cell r="B225">
            <v>159</v>
          </cell>
        </row>
        <row r="226">
          <cell r="A226" t="str">
            <v>Cocos (Keeling) Islands-COCOS ISLANDS</v>
          </cell>
          <cell r="B226">
            <v>58</v>
          </cell>
        </row>
        <row r="227">
          <cell r="A227" t="str">
            <v>Colombia-[OTHER]</v>
          </cell>
          <cell r="B227">
            <v>161</v>
          </cell>
        </row>
        <row r="228">
          <cell r="A228" t="str">
            <v>Colombia-BARRANQUILLA</v>
          </cell>
          <cell r="B228">
            <v>139</v>
          </cell>
        </row>
        <row r="229">
          <cell r="A229" t="str">
            <v>Colombia-BOGOTA</v>
          </cell>
          <cell r="B229">
            <v>277</v>
          </cell>
        </row>
        <row r="230">
          <cell r="A230" t="str">
            <v>Colombia-BUENAVENTURA</v>
          </cell>
          <cell r="B230">
            <v>135</v>
          </cell>
        </row>
        <row r="231">
          <cell r="A231" t="str">
            <v>Colombia-CALI</v>
          </cell>
          <cell r="B231">
            <v>164</v>
          </cell>
        </row>
        <row r="232">
          <cell r="A232" t="str">
            <v>Colombia-CARTAGENA</v>
          </cell>
          <cell r="B232">
            <v>304</v>
          </cell>
        </row>
        <row r="233">
          <cell r="A233" t="str">
            <v>Colombia-MEDELLIN</v>
          </cell>
          <cell r="B233">
            <v>166</v>
          </cell>
        </row>
        <row r="234">
          <cell r="A234" t="str">
            <v>Colombia-SAN ANDRES</v>
          </cell>
          <cell r="B234">
            <v>161</v>
          </cell>
        </row>
        <row r="235">
          <cell r="A235" t="str">
            <v>Colombia-SANTA MARTA</v>
          </cell>
          <cell r="B235">
            <v>164</v>
          </cell>
        </row>
        <row r="236">
          <cell r="A236" t="str">
            <v>Comoros-[OTHER]</v>
          </cell>
          <cell r="B236">
            <v>89</v>
          </cell>
        </row>
        <row r="237">
          <cell r="A237" t="str">
            <v>Comoros-MORONI</v>
          </cell>
          <cell r="B237">
            <v>263</v>
          </cell>
        </row>
        <row r="238">
          <cell r="A238" t="str">
            <v>Cook Islands-[OTHER]</v>
          </cell>
          <cell r="B238">
            <v>214</v>
          </cell>
        </row>
        <row r="239">
          <cell r="A239" t="str">
            <v>Cook Islands-RAROTONGA</v>
          </cell>
          <cell r="B239">
            <v>214</v>
          </cell>
        </row>
        <row r="240">
          <cell r="A240" t="str">
            <v>Costa Rica-[OTHER]</v>
          </cell>
          <cell r="B240">
            <v>147</v>
          </cell>
        </row>
        <row r="241">
          <cell r="A241" t="str">
            <v>Costa Rica-SAN JOSE</v>
          </cell>
          <cell r="B241">
            <v>147</v>
          </cell>
        </row>
        <row r="242">
          <cell r="A242" t="str">
            <v>Ivory Coast-[OTHER]</v>
          </cell>
          <cell r="B242">
            <v>80</v>
          </cell>
        </row>
        <row r="243">
          <cell r="A243" t="str">
            <v>Ivory Coast-ABIDJAN</v>
          </cell>
          <cell r="B243">
            <v>224</v>
          </cell>
        </row>
        <row r="244">
          <cell r="A244" t="str">
            <v>Ivory Coast-YAMOUSSOUKRO</v>
          </cell>
          <cell r="B244">
            <v>77</v>
          </cell>
        </row>
        <row r="245">
          <cell r="A245" t="str">
            <v>Croatia-[OTHER]</v>
          </cell>
          <cell r="B245">
            <v>184</v>
          </cell>
        </row>
        <row r="246">
          <cell r="A246" t="str">
            <v>Croatia-CAVTAT</v>
          </cell>
          <cell r="B246">
            <v>340</v>
          </cell>
        </row>
        <row r="247">
          <cell r="A247" t="str">
            <v>Croatia-DUBROVNIK</v>
          </cell>
          <cell r="B247">
            <v>340</v>
          </cell>
        </row>
        <row r="248">
          <cell r="A248" t="str">
            <v>Croatia-SPLIT</v>
          </cell>
          <cell r="B248">
            <v>270</v>
          </cell>
        </row>
        <row r="249">
          <cell r="A249" t="str">
            <v>Croatia-ZAGREB</v>
          </cell>
          <cell r="B249">
            <v>184</v>
          </cell>
        </row>
        <row r="250">
          <cell r="A250" t="str">
            <v>Cuba-[OTHER]</v>
          </cell>
          <cell r="B250">
            <v>80</v>
          </cell>
        </row>
        <row r="251">
          <cell r="A251" t="str">
            <v>Cuba-GUANTANAMO BAY</v>
          </cell>
          <cell r="B251">
            <v>50</v>
          </cell>
        </row>
        <row r="252">
          <cell r="A252" t="str">
            <v>Cuba-HAVANA</v>
          </cell>
          <cell r="B252">
            <v>100</v>
          </cell>
        </row>
        <row r="253">
          <cell r="A253" t="str">
            <v>Cuba-HOLGUIN</v>
          </cell>
          <cell r="B253">
            <v>95</v>
          </cell>
        </row>
        <row r="254">
          <cell r="A254" t="str">
            <v>Cuba-MATANZAS</v>
          </cell>
          <cell r="B254">
            <v>95</v>
          </cell>
        </row>
        <row r="255">
          <cell r="A255" t="str">
            <v>Cuba-SANTIAGO</v>
          </cell>
          <cell r="B255">
            <v>100</v>
          </cell>
        </row>
        <row r="256">
          <cell r="A256" t="str">
            <v>Cuba-TRINIDAD</v>
          </cell>
          <cell r="B256">
            <v>92</v>
          </cell>
        </row>
        <row r="257">
          <cell r="A257" t="str">
            <v>Cyprus-[OTHER]</v>
          </cell>
          <cell r="B257">
            <v>182</v>
          </cell>
        </row>
        <row r="258">
          <cell r="A258" t="str">
            <v>Cyprus-AKROTIRI</v>
          </cell>
          <cell r="B258">
            <v>169</v>
          </cell>
        </row>
        <row r="259">
          <cell r="A259" t="str">
            <v>Cyprus-LIMASSOL</v>
          </cell>
          <cell r="B259">
            <v>169</v>
          </cell>
        </row>
        <row r="260">
          <cell r="A260" t="str">
            <v>Cyprus-NICOSIA</v>
          </cell>
          <cell r="B260">
            <v>163</v>
          </cell>
        </row>
        <row r="261">
          <cell r="A261" t="str">
            <v>Cyprus-PAPHOS</v>
          </cell>
          <cell r="B261">
            <v>161</v>
          </cell>
        </row>
        <row r="262">
          <cell r="A262" t="str">
            <v>Czech Republic-[OTHER]</v>
          </cell>
          <cell r="B262">
            <v>136</v>
          </cell>
        </row>
        <row r="263">
          <cell r="A263" t="str">
            <v>Czech Republic-BRNO</v>
          </cell>
          <cell r="B263">
            <v>185</v>
          </cell>
        </row>
        <row r="264">
          <cell r="A264" t="str">
            <v>Czech Republic-PRAGUE</v>
          </cell>
          <cell r="B264">
            <v>280</v>
          </cell>
        </row>
        <row r="265">
          <cell r="A265" t="str">
            <v>Democratic Republic Of The Congo-[OTHER]</v>
          </cell>
          <cell r="B265">
            <v>100</v>
          </cell>
        </row>
        <row r="266">
          <cell r="A266" t="str">
            <v>Democratic Republic Of The Congo-BUKAVU</v>
          </cell>
          <cell r="B266">
            <v>153</v>
          </cell>
        </row>
        <row r="267">
          <cell r="A267" t="str">
            <v>Democratic Republic Of The Congo-GOMA</v>
          </cell>
          <cell r="B267">
            <v>120</v>
          </cell>
        </row>
        <row r="268">
          <cell r="A268" t="str">
            <v>Democratic Republic Of The Congo-KINSHASA</v>
          </cell>
          <cell r="B268">
            <v>279</v>
          </cell>
        </row>
        <row r="269">
          <cell r="A269" t="str">
            <v>Democratic Republic Of The Congo-LUBUMBASHI</v>
          </cell>
          <cell r="B269">
            <v>150</v>
          </cell>
        </row>
        <row r="270">
          <cell r="A270" t="str">
            <v>Democratic Republic Of The Congo-MBUJI MAYI, KASAI</v>
          </cell>
          <cell r="B270">
            <v>80</v>
          </cell>
        </row>
        <row r="271">
          <cell r="A271" t="str">
            <v>Denmark-[OTHER]</v>
          </cell>
          <cell r="B271">
            <v>210</v>
          </cell>
        </row>
        <row r="272">
          <cell r="A272" t="str">
            <v>Denmark-AALBORG</v>
          </cell>
          <cell r="B272">
            <v>199</v>
          </cell>
        </row>
        <row r="273">
          <cell r="A273" t="str">
            <v>Denmark-COPENHAGEN</v>
          </cell>
          <cell r="B273">
            <v>226</v>
          </cell>
        </row>
        <row r="274">
          <cell r="A274" t="str">
            <v>Denmark-LYNGBY</v>
          </cell>
          <cell r="B274">
            <v>226</v>
          </cell>
        </row>
        <row r="275">
          <cell r="A275" t="str">
            <v>Denmark-ODENSE</v>
          </cell>
          <cell r="B275">
            <v>207</v>
          </cell>
        </row>
        <row r="276">
          <cell r="A276" t="str">
            <v>Djibouti-[OTHER]</v>
          </cell>
          <cell r="B276">
            <v>85</v>
          </cell>
        </row>
        <row r="277">
          <cell r="A277" t="str">
            <v>Djibouti-DJIBOUTI CITY</v>
          </cell>
          <cell r="B277">
            <v>228</v>
          </cell>
        </row>
        <row r="278">
          <cell r="A278" t="str">
            <v>Dominica-DOMINICA</v>
          </cell>
          <cell r="B278">
            <v>126</v>
          </cell>
        </row>
        <row r="279">
          <cell r="A279" t="str">
            <v>Dominican Republic-[OTHER]</v>
          </cell>
          <cell r="B279">
            <v>129</v>
          </cell>
        </row>
        <row r="280">
          <cell r="A280" t="str">
            <v>Dominican Republic-LA ROMANA</v>
          </cell>
          <cell r="B280">
            <v>186</v>
          </cell>
        </row>
        <row r="281">
          <cell r="A281" t="str">
            <v>Dominican Republic-PUERTO PLATA</v>
          </cell>
          <cell r="B281">
            <v>106</v>
          </cell>
        </row>
        <row r="282">
          <cell r="A282" t="str">
            <v>Dominican Republic-SANTO DOMINGO</v>
          </cell>
          <cell r="B282">
            <v>145</v>
          </cell>
        </row>
        <row r="283">
          <cell r="A283" t="str">
            <v>Dominican Republic-SOSUA</v>
          </cell>
          <cell r="B283">
            <v>106</v>
          </cell>
        </row>
        <row r="284">
          <cell r="A284" t="str">
            <v>Ecuador-[OTHER]</v>
          </cell>
          <cell r="B284">
            <v>118</v>
          </cell>
        </row>
        <row r="285">
          <cell r="A285" t="str">
            <v>Ecuador-CUENCA</v>
          </cell>
          <cell r="B285">
            <v>118</v>
          </cell>
        </row>
        <row r="286">
          <cell r="A286" t="str">
            <v>Ecuador-GALAPAGOS ISLANDS</v>
          </cell>
          <cell r="B286">
            <v>284</v>
          </cell>
        </row>
        <row r="287">
          <cell r="A287" t="str">
            <v>Ecuador-GUAYAQUIL</v>
          </cell>
          <cell r="B287">
            <v>164</v>
          </cell>
        </row>
        <row r="288">
          <cell r="A288" t="str">
            <v>Ecuador-MANTA</v>
          </cell>
          <cell r="B288">
            <v>108</v>
          </cell>
        </row>
        <row r="289">
          <cell r="A289" t="str">
            <v>Ecuador-QUITO</v>
          </cell>
          <cell r="B289">
            <v>190</v>
          </cell>
        </row>
        <row r="290">
          <cell r="A290" t="str">
            <v>Egypt - International - [OTHER]</v>
          </cell>
          <cell r="B290">
            <v>130</v>
          </cell>
        </row>
        <row r="291">
          <cell r="A291" t="str">
            <v>Egypt - International - ALEXANDRIA</v>
          </cell>
          <cell r="B291">
            <v>160</v>
          </cell>
        </row>
        <row r="292">
          <cell r="A292" t="str">
            <v>Egypt - International - ASWAN</v>
          </cell>
          <cell r="B292">
            <v>135</v>
          </cell>
        </row>
        <row r="293">
          <cell r="A293" t="str">
            <v>Egypt - International - CAIRO</v>
          </cell>
          <cell r="B293">
            <v>175</v>
          </cell>
        </row>
        <row r="294">
          <cell r="A294" t="str">
            <v>Egypt - International - LUXOR</v>
          </cell>
          <cell r="B294">
            <v>150</v>
          </cell>
        </row>
        <row r="295">
          <cell r="A295" t="str">
            <v>Egypt - International - SHARM EL SHEIKH</v>
          </cell>
          <cell r="B295">
            <v>140</v>
          </cell>
        </row>
        <row r="296">
          <cell r="A296" t="str">
            <v>El Salvador-[OTHER]</v>
          </cell>
          <cell r="B296">
            <v>52</v>
          </cell>
        </row>
        <row r="297">
          <cell r="A297" t="str">
            <v>El Salvador-SAN SALVADOR</v>
          </cell>
          <cell r="B297">
            <v>128</v>
          </cell>
        </row>
        <row r="298">
          <cell r="A298" t="str">
            <v>Equatorial Guinea-[OTHER]</v>
          </cell>
          <cell r="B298">
            <v>224</v>
          </cell>
        </row>
        <row r="299">
          <cell r="A299" t="str">
            <v>Equatorial Guinea-MALABO</v>
          </cell>
          <cell r="B299">
            <v>224</v>
          </cell>
        </row>
        <row r="300">
          <cell r="A300" t="str">
            <v>Eritrea-[OTHER]</v>
          </cell>
          <cell r="B300">
            <v>60</v>
          </cell>
        </row>
        <row r="301">
          <cell r="A301" t="str">
            <v>Eritrea-ASMARA</v>
          </cell>
          <cell r="B301">
            <v>135</v>
          </cell>
        </row>
        <row r="302">
          <cell r="A302" t="str">
            <v>Eritrea-KEREN</v>
          </cell>
          <cell r="B302">
            <v>60</v>
          </cell>
        </row>
        <row r="303">
          <cell r="A303" t="str">
            <v>Eritrea-MASSAWA</v>
          </cell>
          <cell r="B303">
            <v>90</v>
          </cell>
        </row>
        <row r="304">
          <cell r="A304" t="str">
            <v>Estonia-[OTHER]</v>
          </cell>
          <cell r="B304">
            <v>85</v>
          </cell>
        </row>
        <row r="305">
          <cell r="A305" t="str">
            <v>Estonia-TALLINN</v>
          </cell>
          <cell r="B305">
            <v>118</v>
          </cell>
        </row>
        <row r="306">
          <cell r="A306" t="str">
            <v>Ethiopia-[OTHER]</v>
          </cell>
          <cell r="B306">
            <v>96</v>
          </cell>
        </row>
        <row r="307">
          <cell r="A307" t="str">
            <v>Ethiopia-ADDIS ABABA</v>
          </cell>
          <cell r="B307">
            <v>315</v>
          </cell>
        </row>
        <row r="308">
          <cell r="A308" t="str">
            <v>Falkland Islands-FALKLAND ISLANDS</v>
          </cell>
          <cell r="B308">
            <v>119</v>
          </cell>
        </row>
        <row r="309">
          <cell r="A309" t="str">
            <v>Faroe Islands-FAROE ISLANDS</v>
          </cell>
          <cell r="B309">
            <v>226</v>
          </cell>
        </row>
        <row r="310">
          <cell r="A310" t="str">
            <v>Fiji-[OTHER]</v>
          </cell>
          <cell r="B310">
            <v>156</v>
          </cell>
        </row>
        <row r="311">
          <cell r="A311" t="str">
            <v>Fiji-KOROLEVU</v>
          </cell>
          <cell r="B311">
            <v>70</v>
          </cell>
        </row>
        <row r="312">
          <cell r="A312" t="str">
            <v>Fiji-NADI</v>
          </cell>
          <cell r="B312">
            <v>187</v>
          </cell>
        </row>
        <row r="313">
          <cell r="A313" t="str">
            <v>Fiji-NATADOLA</v>
          </cell>
          <cell r="B313">
            <v>424</v>
          </cell>
        </row>
        <row r="314">
          <cell r="A314" t="str">
            <v>Fiji-SIGATOKA</v>
          </cell>
          <cell r="B314">
            <v>145</v>
          </cell>
        </row>
        <row r="315">
          <cell r="A315" t="str">
            <v>Fiji-SUVA</v>
          </cell>
          <cell r="B315">
            <v>156</v>
          </cell>
        </row>
        <row r="316">
          <cell r="A316" t="str">
            <v>Finland-[OTHER]</v>
          </cell>
          <cell r="B316">
            <v>157</v>
          </cell>
        </row>
        <row r="317">
          <cell r="A317" t="str">
            <v>Finland-HELSINKI</v>
          </cell>
          <cell r="B317">
            <v>197</v>
          </cell>
        </row>
        <row r="318">
          <cell r="A318" t="str">
            <v>France-[OTHER]</v>
          </cell>
          <cell r="B318">
            <v>210</v>
          </cell>
        </row>
        <row r="319">
          <cell r="A319" t="str">
            <v>France-BORDEAUX</v>
          </cell>
          <cell r="B319">
            <v>199</v>
          </cell>
        </row>
        <row r="320">
          <cell r="A320" t="str">
            <v>France-CANNES</v>
          </cell>
          <cell r="B320">
            <v>460</v>
          </cell>
        </row>
        <row r="321">
          <cell r="A321" t="str">
            <v>France-DEAUVILLE</v>
          </cell>
          <cell r="B321">
            <v>317</v>
          </cell>
        </row>
        <row r="322">
          <cell r="A322" t="str">
            <v>France-LYON</v>
          </cell>
          <cell r="B322">
            <v>212</v>
          </cell>
        </row>
        <row r="323">
          <cell r="A323" t="str">
            <v>France-MARSEILLE</v>
          </cell>
          <cell r="B323">
            <v>232</v>
          </cell>
        </row>
        <row r="324">
          <cell r="A324" t="str">
            <v>France-MONTPELLIER</v>
          </cell>
          <cell r="B324">
            <v>196</v>
          </cell>
        </row>
        <row r="325">
          <cell r="A325" t="str">
            <v>France-NICE</v>
          </cell>
          <cell r="B325">
            <v>210</v>
          </cell>
        </row>
        <row r="326">
          <cell r="A326" t="str">
            <v>France-PARIS</v>
          </cell>
          <cell r="B326">
            <v>337</v>
          </cell>
        </row>
        <row r="327">
          <cell r="A327" t="str">
            <v>France-STRASBOURG</v>
          </cell>
          <cell r="B327">
            <v>232</v>
          </cell>
        </row>
        <row r="328">
          <cell r="A328" t="str">
            <v>France-TOULOUSE</v>
          </cell>
          <cell r="B328">
            <v>220</v>
          </cell>
        </row>
        <row r="329">
          <cell r="A329" t="str">
            <v>French Guiana-FRENCH GUIANA</v>
          </cell>
          <cell r="B329">
            <v>168</v>
          </cell>
        </row>
        <row r="330">
          <cell r="A330" t="str">
            <v>French Polynesia-FRENCH POLYNESIA</v>
          </cell>
          <cell r="B330">
            <v>266</v>
          </cell>
        </row>
        <row r="331">
          <cell r="A331" t="str">
            <v>Gabon-[OTHER]</v>
          </cell>
          <cell r="B331">
            <v>184</v>
          </cell>
        </row>
        <row r="332">
          <cell r="A332" t="str">
            <v>Gabon-LIBREVILLE</v>
          </cell>
          <cell r="B332">
            <v>335</v>
          </cell>
        </row>
        <row r="333">
          <cell r="A333" t="str">
            <v>Georgia-[OTHER]</v>
          </cell>
          <cell r="B333">
            <v>72</v>
          </cell>
        </row>
        <row r="334">
          <cell r="A334" t="str">
            <v>Georgia-AJARA REGION</v>
          </cell>
          <cell r="B334">
            <v>195</v>
          </cell>
        </row>
        <row r="335">
          <cell r="A335" t="str">
            <v>Georgia-BORJOMI</v>
          </cell>
          <cell r="B335">
            <v>91</v>
          </cell>
        </row>
        <row r="336">
          <cell r="A336" t="str">
            <v>Georgia-GUDAURI</v>
          </cell>
          <cell r="B336">
            <v>104</v>
          </cell>
        </row>
        <row r="337">
          <cell r="A337" t="str">
            <v>Georgia-KUTAISI</v>
          </cell>
          <cell r="B337">
            <v>85</v>
          </cell>
        </row>
        <row r="338">
          <cell r="A338" t="str">
            <v>Georgia-TBILISI</v>
          </cell>
          <cell r="B338">
            <v>236</v>
          </cell>
        </row>
        <row r="339">
          <cell r="A339" t="str">
            <v>Germany-[OTHER]</v>
          </cell>
          <cell r="B339">
            <v>174</v>
          </cell>
        </row>
        <row r="340">
          <cell r="A340" t="str">
            <v>Germany-BERLIN</v>
          </cell>
          <cell r="B340">
            <v>209</v>
          </cell>
        </row>
        <row r="341">
          <cell r="A341" t="str">
            <v>Germany-BOEBLINGEN</v>
          </cell>
          <cell r="B341">
            <v>212</v>
          </cell>
        </row>
        <row r="342">
          <cell r="A342" t="str">
            <v>Germany-BONAMES</v>
          </cell>
          <cell r="B342">
            <v>242</v>
          </cell>
        </row>
        <row r="343">
          <cell r="A343" t="str">
            <v>Germany-BONN</v>
          </cell>
          <cell r="B343">
            <v>174</v>
          </cell>
        </row>
        <row r="344">
          <cell r="A344" t="str">
            <v>Germany-BREMEN</v>
          </cell>
          <cell r="B344">
            <v>191</v>
          </cell>
        </row>
        <row r="345">
          <cell r="A345" t="str">
            <v>Germany-COLOGNE</v>
          </cell>
          <cell r="B345">
            <v>213</v>
          </cell>
        </row>
        <row r="346">
          <cell r="A346" t="str">
            <v>Germany-DRESDEN</v>
          </cell>
          <cell r="B346">
            <v>201</v>
          </cell>
        </row>
        <row r="347">
          <cell r="A347" t="str">
            <v>Germany-DUESSELDORF</v>
          </cell>
          <cell r="B347">
            <v>207</v>
          </cell>
        </row>
        <row r="348">
          <cell r="A348" t="str">
            <v>Germany-ECHTERDINGEN</v>
          </cell>
          <cell r="B348">
            <v>212</v>
          </cell>
        </row>
        <row r="349">
          <cell r="A349" t="str">
            <v>Germany-ERFURT</v>
          </cell>
          <cell r="B349">
            <v>192</v>
          </cell>
        </row>
        <row r="350">
          <cell r="A350" t="str">
            <v>Germany-ESCHBORN</v>
          </cell>
          <cell r="B350">
            <v>242</v>
          </cell>
        </row>
        <row r="351">
          <cell r="A351" t="str">
            <v>Germany-ESSLINGEN</v>
          </cell>
          <cell r="B351">
            <v>212</v>
          </cell>
        </row>
        <row r="352">
          <cell r="A352" t="str">
            <v>Germany-FRANKFURT AM MAIN</v>
          </cell>
          <cell r="B352">
            <v>242</v>
          </cell>
        </row>
        <row r="353">
          <cell r="A353" t="str">
            <v>Germany-GARMISCH-PARTENKIRCHEN</v>
          </cell>
          <cell r="B353">
            <v>197</v>
          </cell>
        </row>
        <row r="354">
          <cell r="A354" t="str">
            <v>Germany-HAMBURG</v>
          </cell>
          <cell r="B354">
            <v>202</v>
          </cell>
        </row>
        <row r="355">
          <cell r="A355" t="str">
            <v>Germany-HANNOVER</v>
          </cell>
          <cell r="B355">
            <v>158</v>
          </cell>
        </row>
        <row r="356">
          <cell r="A356" t="str">
            <v>Germany-HEIDELBERG</v>
          </cell>
          <cell r="B356">
            <v>192</v>
          </cell>
        </row>
        <row r="357">
          <cell r="A357" t="str">
            <v>Germany-HERONGEN</v>
          </cell>
          <cell r="B357">
            <v>207</v>
          </cell>
        </row>
        <row r="358">
          <cell r="A358" t="str">
            <v>Germany-HOECHST</v>
          </cell>
          <cell r="B358">
            <v>242</v>
          </cell>
        </row>
        <row r="359">
          <cell r="A359" t="str">
            <v>Germany-KALKAR</v>
          </cell>
          <cell r="B359">
            <v>207</v>
          </cell>
        </row>
        <row r="360">
          <cell r="A360" t="str">
            <v>Germany-KORNWESTHEIM</v>
          </cell>
          <cell r="B360">
            <v>212</v>
          </cell>
        </row>
        <row r="361">
          <cell r="A361" t="str">
            <v>Germany-LEIPZIG</v>
          </cell>
          <cell r="B361">
            <v>190</v>
          </cell>
        </row>
        <row r="362">
          <cell r="A362" t="str">
            <v>Germany-LUDWIGSBURG</v>
          </cell>
          <cell r="B362">
            <v>212</v>
          </cell>
        </row>
        <row r="363">
          <cell r="A363" t="str">
            <v>Germany-MAINZ</v>
          </cell>
          <cell r="B363">
            <v>197</v>
          </cell>
        </row>
        <row r="364">
          <cell r="A364" t="str">
            <v>Germany-MOENCHEN-GLADBACH</v>
          </cell>
          <cell r="B364">
            <v>207</v>
          </cell>
        </row>
        <row r="365">
          <cell r="A365" t="str">
            <v>Germany-MUNICH</v>
          </cell>
          <cell r="B365">
            <v>225</v>
          </cell>
        </row>
        <row r="366">
          <cell r="A366" t="str">
            <v>Germany-OBERAMMERGAU</v>
          </cell>
          <cell r="B366">
            <v>197</v>
          </cell>
        </row>
        <row r="367">
          <cell r="A367" t="str">
            <v>Germany-OFFENBACH</v>
          </cell>
          <cell r="B367">
            <v>242</v>
          </cell>
        </row>
        <row r="368">
          <cell r="A368" t="str">
            <v>Germany-ROEDELHEIM</v>
          </cell>
          <cell r="B368">
            <v>242</v>
          </cell>
        </row>
        <row r="369">
          <cell r="A369" t="str">
            <v>Germany-STUTTGART</v>
          </cell>
          <cell r="B369">
            <v>212</v>
          </cell>
        </row>
        <row r="370">
          <cell r="A370" t="str">
            <v>Germany-TWISTEDEN</v>
          </cell>
          <cell r="B370">
            <v>207</v>
          </cell>
        </row>
        <row r="371">
          <cell r="A371" t="str">
            <v>Ghana-[OTHER]</v>
          </cell>
          <cell r="B371">
            <v>90</v>
          </cell>
        </row>
        <row r="372">
          <cell r="A372" t="str">
            <v>Ghana-ACCRA</v>
          </cell>
          <cell r="B372">
            <v>232</v>
          </cell>
        </row>
        <row r="373">
          <cell r="A373" t="str">
            <v>Ghana-TAKORADI</v>
          </cell>
          <cell r="B373">
            <v>200</v>
          </cell>
        </row>
        <row r="374">
          <cell r="A374" t="str">
            <v>Gibraltar-GIBRALTAR</v>
          </cell>
          <cell r="B374">
            <v>94</v>
          </cell>
        </row>
        <row r="375">
          <cell r="A375" t="str">
            <v>Greece-[OTHER]</v>
          </cell>
          <cell r="B375">
            <v>152</v>
          </cell>
        </row>
        <row r="376">
          <cell r="A376" t="str">
            <v>Greece-ATHENS</v>
          </cell>
          <cell r="B376">
            <v>200</v>
          </cell>
        </row>
        <row r="377">
          <cell r="A377" t="str">
            <v>Greece-IRAKLION (CRETE)</v>
          </cell>
          <cell r="B377">
            <v>152</v>
          </cell>
        </row>
        <row r="378">
          <cell r="A378" t="str">
            <v>Greenland-[OTHER]</v>
          </cell>
          <cell r="B378">
            <v>177</v>
          </cell>
        </row>
        <row r="379">
          <cell r="A379" t="str">
            <v>Greenland-ILULISSAT</v>
          </cell>
          <cell r="B379">
            <v>226</v>
          </cell>
        </row>
        <row r="380">
          <cell r="A380" t="str">
            <v>Greenland-KANGERLUSSUAQ</v>
          </cell>
          <cell r="B380">
            <v>195</v>
          </cell>
        </row>
        <row r="381">
          <cell r="A381" t="str">
            <v>Greenland-NUUK</v>
          </cell>
          <cell r="B381">
            <v>254</v>
          </cell>
        </row>
        <row r="382">
          <cell r="A382" t="str">
            <v>Greenland-THULE</v>
          </cell>
          <cell r="B382">
            <v>210</v>
          </cell>
        </row>
        <row r="383">
          <cell r="A383" t="str">
            <v>Grenada-GRENADA</v>
          </cell>
          <cell r="B383">
            <v>163</v>
          </cell>
        </row>
        <row r="384">
          <cell r="A384" t="str">
            <v>Guadeloupe-[OTHER]</v>
          </cell>
          <cell r="B384">
            <v>77</v>
          </cell>
        </row>
        <row r="385">
          <cell r="A385" t="str">
            <v>Guadeloupe-SAINT MARTIN (FRENCH PART)</v>
          </cell>
          <cell r="B385">
            <v>110</v>
          </cell>
        </row>
        <row r="386">
          <cell r="A386" t="str">
            <v>Guatemala-[OTHER]</v>
          </cell>
          <cell r="B386">
            <v>106</v>
          </cell>
        </row>
        <row r="387">
          <cell r="A387" t="str">
            <v>Guatemala-GUATEMALA CTY</v>
          </cell>
          <cell r="B387">
            <v>131</v>
          </cell>
        </row>
        <row r="388">
          <cell r="A388" t="str">
            <v>Guinea-[OTHER]</v>
          </cell>
          <cell r="B388">
            <v>57</v>
          </cell>
        </row>
        <row r="389">
          <cell r="A389" t="str">
            <v>Guinea-CONAKRY</v>
          </cell>
          <cell r="B389">
            <v>224</v>
          </cell>
        </row>
        <row r="390">
          <cell r="A390" t="str">
            <v>Guinea-Bissau-[OTHER]</v>
          </cell>
          <cell r="B390">
            <v>73</v>
          </cell>
        </row>
        <row r="391">
          <cell r="A391" t="str">
            <v>Guinea-Bissau-BISSAU</v>
          </cell>
          <cell r="B391">
            <v>160</v>
          </cell>
        </row>
        <row r="392">
          <cell r="A392" t="str">
            <v>Guyana-[OTHER]</v>
          </cell>
          <cell r="B392">
            <v>155</v>
          </cell>
        </row>
        <row r="393">
          <cell r="A393" t="str">
            <v>Guyana-GEORGETOWN</v>
          </cell>
          <cell r="B393">
            <v>155</v>
          </cell>
        </row>
        <row r="394">
          <cell r="A394" t="str">
            <v>Haiti-[OTHER]</v>
          </cell>
          <cell r="B394">
            <v>140</v>
          </cell>
        </row>
        <row r="395">
          <cell r="A395" t="str">
            <v>Haiti-CAP HAITIEN</v>
          </cell>
          <cell r="B395">
            <v>150</v>
          </cell>
        </row>
        <row r="396">
          <cell r="A396" t="str">
            <v>Haiti-JACMEL</v>
          </cell>
          <cell r="B396">
            <v>98</v>
          </cell>
        </row>
        <row r="397">
          <cell r="A397" t="str">
            <v>Haiti-MONTROUIS</v>
          </cell>
          <cell r="B397">
            <v>133</v>
          </cell>
        </row>
        <row r="398">
          <cell r="A398" t="str">
            <v>Haiti-PETIONVILLE</v>
          </cell>
          <cell r="B398">
            <v>155</v>
          </cell>
        </row>
        <row r="399">
          <cell r="A399" t="str">
            <v>Haiti-PORT-AU-PRINCE</v>
          </cell>
          <cell r="B399">
            <v>155</v>
          </cell>
        </row>
        <row r="400">
          <cell r="A400" t="str">
            <v>Holy See-HOLY SEE (Vatican City State)</v>
          </cell>
          <cell r="B400">
            <v>355</v>
          </cell>
        </row>
        <row r="401">
          <cell r="A401" t="str">
            <v>Honduras-[OTHER]</v>
          </cell>
          <cell r="B401">
            <v>78</v>
          </cell>
        </row>
        <row r="402">
          <cell r="A402" t="str">
            <v>Honduras-BAY ISLANDS</v>
          </cell>
          <cell r="B402">
            <v>176</v>
          </cell>
        </row>
        <row r="403">
          <cell r="A403" t="str">
            <v>Honduras-LA CEIBA</v>
          </cell>
          <cell r="B403">
            <v>98</v>
          </cell>
        </row>
        <row r="404">
          <cell r="A404" t="str">
            <v>Honduras-SAN PEDRO SULA</v>
          </cell>
          <cell r="B404">
            <v>176</v>
          </cell>
        </row>
        <row r="405">
          <cell r="A405" t="str">
            <v>Honduras-TEGUCIGALPA</v>
          </cell>
          <cell r="B405">
            <v>171</v>
          </cell>
        </row>
        <row r="406">
          <cell r="A406" t="str">
            <v>Honduras-TELA</v>
          </cell>
          <cell r="B406">
            <v>109</v>
          </cell>
        </row>
        <row r="407">
          <cell r="A407" t="str">
            <v>Hong Kong-HONG KONG</v>
          </cell>
          <cell r="B407">
            <v>355</v>
          </cell>
        </row>
        <row r="408">
          <cell r="A408" t="str">
            <v>Hungary-[OTHER]</v>
          </cell>
          <cell r="B408">
            <v>67</v>
          </cell>
        </row>
        <row r="409">
          <cell r="A409" t="str">
            <v>Hungary-BUDAPEST</v>
          </cell>
          <cell r="B409">
            <v>153</v>
          </cell>
        </row>
        <row r="410">
          <cell r="A410" t="str">
            <v>Hungary-PAPA</v>
          </cell>
          <cell r="B410">
            <v>67</v>
          </cell>
        </row>
        <row r="411">
          <cell r="A411" t="str">
            <v>Iceland-[OTHER]</v>
          </cell>
          <cell r="B411">
            <v>142</v>
          </cell>
        </row>
        <row r="412">
          <cell r="A412" t="str">
            <v>Iceland-AKUREYRI</v>
          </cell>
          <cell r="B412">
            <v>143</v>
          </cell>
        </row>
        <row r="413">
          <cell r="A413" t="str">
            <v>Iceland-REYKJAVIK</v>
          </cell>
          <cell r="B413">
            <v>237</v>
          </cell>
        </row>
        <row r="414">
          <cell r="A414" t="str">
            <v>India-[OTHER]</v>
          </cell>
          <cell r="B414">
            <v>200</v>
          </cell>
        </row>
        <row r="415">
          <cell r="A415" t="str">
            <v>India-AGRA</v>
          </cell>
          <cell r="B415">
            <v>181</v>
          </cell>
        </row>
        <row r="416">
          <cell r="A416" t="str">
            <v>India-BANGALORE</v>
          </cell>
          <cell r="B416">
            <v>364</v>
          </cell>
        </row>
        <row r="417">
          <cell r="A417" t="str">
            <v>India-CHENNAI</v>
          </cell>
          <cell r="B417">
            <v>300</v>
          </cell>
        </row>
        <row r="418">
          <cell r="A418" t="str">
            <v>India-GOA</v>
          </cell>
          <cell r="B418">
            <v>156</v>
          </cell>
        </row>
        <row r="419">
          <cell r="A419" t="str">
            <v>India-HYDERABAD</v>
          </cell>
          <cell r="B419">
            <v>235</v>
          </cell>
        </row>
        <row r="420">
          <cell r="A420" t="str">
            <v>India-KOLKATA</v>
          </cell>
          <cell r="B420">
            <v>297</v>
          </cell>
        </row>
        <row r="421">
          <cell r="A421" t="str">
            <v>India-MUMBAI</v>
          </cell>
          <cell r="B421">
            <v>389</v>
          </cell>
        </row>
        <row r="422">
          <cell r="A422" t="str">
            <v>India-NEW DELHI</v>
          </cell>
          <cell r="B422">
            <v>291</v>
          </cell>
        </row>
        <row r="423">
          <cell r="A423" t="str">
            <v>India-PUNE</v>
          </cell>
          <cell r="B423">
            <v>273</v>
          </cell>
        </row>
        <row r="424">
          <cell r="A424" t="str">
            <v>India-TRIVANDRUM</v>
          </cell>
          <cell r="B424">
            <v>182</v>
          </cell>
        </row>
        <row r="425">
          <cell r="A425" t="str">
            <v>Indonesia-[OTHER]</v>
          </cell>
          <cell r="B425">
            <v>90</v>
          </cell>
        </row>
        <row r="426">
          <cell r="A426" t="str">
            <v>Indonesia-BANDA ACEH</v>
          </cell>
          <cell r="B426">
            <v>80</v>
          </cell>
        </row>
        <row r="427">
          <cell r="A427" t="str">
            <v>Indonesia-BANDUNG</v>
          </cell>
          <cell r="B427">
            <v>218</v>
          </cell>
        </row>
        <row r="428">
          <cell r="A428" t="str">
            <v>Indonesia-BATAM</v>
          </cell>
          <cell r="B428">
            <v>87</v>
          </cell>
        </row>
        <row r="429">
          <cell r="A429" t="str">
            <v>Indonesia-DENPASAR</v>
          </cell>
          <cell r="B429">
            <v>255</v>
          </cell>
        </row>
        <row r="430">
          <cell r="A430" t="str">
            <v>Indonesia-JAKARTA</v>
          </cell>
          <cell r="B430">
            <v>258</v>
          </cell>
        </row>
        <row r="431">
          <cell r="A431" t="str">
            <v>Indonesia-JAYAPURA</v>
          </cell>
          <cell r="B431">
            <v>127</v>
          </cell>
        </row>
        <row r="432">
          <cell r="A432" t="str">
            <v>Indonesia-MEDAN</v>
          </cell>
          <cell r="B432">
            <v>90</v>
          </cell>
        </row>
        <row r="433">
          <cell r="A433" t="str">
            <v>Indonesia-SURABAYA</v>
          </cell>
          <cell r="B433">
            <v>104</v>
          </cell>
        </row>
        <row r="434">
          <cell r="A434" t="str">
            <v>Indonesia-TIMIKA, IRIAN JAYA</v>
          </cell>
          <cell r="B434">
            <v>254</v>
          </cell>
        </row>
        <row r="435">
          <cell r="A435" t="str">
            <v>Indonesia-YOGYAKARTA</v>
          </cell>
          <cell r="B435">
            <v>89</v>
          </cell>
        </row>
        <row r="436">
          <cell r="A436" t="str">
            <v>Iran-[OTHER]</v>
          </cell>
          <cell r="B436">
            <v>97</v>
          </cell>
        </row>
        <row r="437">
          <cell r="A437" t="str">
            <v>Iran-TEHRAN</v>
          </cell>
          <cell r="B437">
            <v>97</v>
          </cell>
        </row>
        <row r="438">
          <cell r="A438" t="str">
            <v>Iraq-ERBIL</v>
          </cell>
          <cell r="B438">
            <v>211</v>
          </cell>
        </row>
        <row r="439">
          <cell r="A439" t="str">
            <v>Ireland-[OTHER]</v>
          </cell>
          <cell r="B439">
            <v>151</v>
          </cell>
        </row>
        <row r="440">
          <cell r="A440" t="str">
            <v>Ireland-CORK</v>
          </cell>
          <cell r="B440">
            <v>157</v>
          </cell>
        </row>
        <row r="441">
          <cell r="A441" t="str">
            <v>Ireland-DUBLIN</v>
          </cell>
          <cell r="B441">
            <v>225</v>
          </cell>
        </row>
        <row r="442">
          <cell r="A442" t="str">
            <v>Ireland-GALWAY</v>
          </cell>
          <cell r="B442">
            <v>168</v>
          </cell>
        </row>
        <row r="443">
          <cell r="A443" t="str">
            <v>Israel-[OTHER]</v>
          </cell>
          <cell r="B443">
            <v>305</v>
          </cell>
        </row>
        <row r="444">
          <cell r="A444" t="str">
            <v>Israel-EILAT</v>
          </cell>
          <cell r="B444">
            <v>360</v>
          </cell>
        </row>
        <row r="445">
          <cell r="A445" t="str">
            <v>Israel-EN BOQEQ</v>
          </cell>
          <cell r="B445">
            <v>260</v>
          </cell>
        </row>
        <row r="446">
          <cell r="A446" t="str">
            <v>Israel-HAIFA</v>
          </cell>
          <cell r="B446">
            <v>290</v>
          </cell>
        </row>
        <row r="447">
          <cell r="A447" t="str">
            <v>Israel-HERZLIYA-PITUACH</v>
          </cell>
          <cell r="B447">
            <v>365</v>
          </cell>
        </row>
        <row r="448">
          <cell r="A448" t="str">
            <v>Israel-SEDOM</v>
          </cell>
          <cell r="B448">
            <v>260</v>
          </cell>
        </row>
        <row r="449">
          <cell r="A449" t="str">
            <v>Israel-TEL AVIV</v>
          </cell>
          <cell r="B449">
            <v>372</v>
          </cell>
        </row>
        <row r="450">
          <cell r="A450" t="str">
            <v>Israel-TIBERIAS</v>
          </cell>
          <cell r="B450">
            <v>305</v>
          </cell>
        </row>
        <row r="451">
          <cell r="A451" t="str">
            <v>Italy-[OTHER]</v>
          </cell>
          <cell r="B451">
            <v>191</v>
          </cell>
        </row>
        <row r="452">
          <cell r="A452" t="str">
            <v>Italy-BARI</v>
          </cell>
          <cell r="B452">
            <v>242</v>
          </cell>
        </row>
        <row r="453">
          <cell r="A453" t="str">
            <v>Italy-BOLOGNA</v>
          </cell>
          <cell r="B453">
            <v>270</v>
          </cell>
        </row>
        <row r="454">
          <cell r="A454" t="str">
            <v>Italy-BOLZANO</v>
          </cell>
          <cell r="B454">
            <v>137</v>
          </cell>
        </row>
        <row r="455">
          <cell r="A455" t="str">
            <v>Italy-CAPRI</v>
          </cell>
          <cell r="B455">
            <v>408</v>
          </cell>
        </row>
        <row r="456">
          <cell r="A456" t="str">
            <v>Italy-CATANIA</v>
          </cell>
          <cell r="B456">
            <v>257</v>
          </cell>
        </row>
        <row r="457">
          <cell r="A457" t="str">
            <v>Italy-COMO</v>
          </cell>
          <cell r="B457">
            <v>309</v>
          </cell>
        </row>
        <row r="458">
          <cell r="A458" t="str">
            <v>Italy-FERRARA</v>
          </cell>
          <cell r="B458">
            <v>163</v>
          </cell>
        </row>
        <row r="459">
          <cell r="A459" t="str">
            <v>Italy-FLORENCE</v>
          </cell>
          <cell r="B459">
            <v>270</v>
          </cell>
        </row>
        <row r="460">
          <cell r="A460" t="str">
            <v>Italy-GAETA</v>
          </cell>
          <cell r="B460">
            <v>135</v>
          </cell>
        </row>
        <row r="461">
          <cell r="A461" t="str">
            <v>Italy-GENOA</v>
          </cell>
          <cell r="B461">
            <v>224</v>
          </cell>
        </row>
        <row r="462">
          <cell r="A462" t="str">
            <v>Italy-LA SPEZIA</v>
          </cell>
          <cell r="B462">
            <v>140</v>
          </cell>
        </row>
        <row r="463">
          <cell r="A463" t="str">
            <v>Italy-MILAN</v>
          </cell>
          <cell r="B463">
            <v>288</v>
          </cell>
        </row>
        <row r="464">
          <cell r="A464" t="str">
            <v>Italy-MODENA</v>
          </cell>
          <cell r="B464">
            <v>169</v>
          </cell>
        </row>
        <row r="465">
          <cell r="A465" t="str">
            <v>Italy-NAPLES</v>
          </cell>
          <cell r="B465">
            <v>176</v>
          </cell>
        </row>
        <row r="466">
          <cell r="A466" t="str">
            <v>Italy-PALERMO</v>
          </cell>
          <cell r="B466">
            <v>222</v>
          </cell>
        </row>
        <row r="467">
          <cell r="A467" t="str">
            <v>Italy-PISA</v>
          </cell>
          <cell r="B467">
            <v>134</v>
          </cell>
        </row>
        <row r="468">
          <cell r="A468" t="str">
            <v>Italy-PORDENONE-AVIANO</v>
          </cell>
          <cell r="B468">
            <v>85</v>
          </cell>
        </row>
        <row r="469">
          <cell r="A469" t="str">
            <v>Italy-RAVENNA</v>
          </cell>
          <cell r="B469">
            <v>141</v>
          </cell>
        </row>
        <row r="470">
          <cell r="A470" t="str">
            <v>Italy-REGGIO EMILIA</v>
          </cell>
          <cell r="B470">
            <v>165</v>
          </cell>
        </row>
        <row r="471">
          <cell r="A471" t="str">
            <v>Italy-RIMINI</v>
          </cell>
          <cell r="B471">
            <v>175</v>
          </cell>
        </row>
        <row r="472">
          <cell r="A472" t="str">
            <v>Italy-ROME</v>
          </cell>
          <cell r="B472">
            <v>355</v>
          </cell>
        </row>
        <row r="473">
          <cell r="A473" t="str">
            <v>Italy-SIENA</v>
          </cell>
          <cell r="B473">
            <v>258</v>
          </cell>
        </row>
        <row r="474">
          <cell r="A474" t="str">
            <v>Italy-TAORMINA</v>
          </cell>
          <cell r="B474">
            <v>257</v>
          </cell>
        </row>
        <row r="475">
          <cell r="A475" t="str">
            <v>Italy-TREVISO</v>
          </cell>
          <cell r="B475">
            <v>180</v>
          </cell>
        </row>
        <row r="476">
          <cell r="A476" t="str">
            <v>Italy-TRIESTE</v>
          </cell>
          <cell r="B476">
            <v>213</v>
          </cell>
        </row>
        <row r="477">
          <cell r="A477" t="str">
            <v>Italy-TURIN</v>
          </cell>
          <cell r="B477">
            <v>235</v>
          </cell>
        </row>
        <row r="478">
          <cell r="A478" t="str">
            <v>Italy-VENICE</v>
          </cell>
          <cell r="B478">
            <v>360</v>
          </cell>
        </row>
        <row r="479">
          <cell r="A479" t="str">
            <v>Italy-VERONA</v>
          </cell>
          <cell r="B479">
            <v>180</v>
          </cell>
        </row>
        <row r="480">
          <cell r="A480" t="str">
            <v>Italy-VICENZA</v>
          </cell>
          <cell r="B480">
            <v>90</v>
          </cell>
        </row>
        <row r="481">
          <cell r="A481" t="str">
            <v>Jamaica-[OTHER]</v>
          </cell>
          <cell r="B481">
            <v>211</v>
          </cell>
        </row>
        <row r="482">
          <cell r="A482" t="str">
            <v>Jamaica-KINGSTON</v>
          </cell>
          <cell r="B482">
            <v>211</v>
          </cell>
        </row>
        <row r="483">
          <cell r="A483" t="str">
            <v>Jamaica-MONTEGO BAY</v>
          </cell>
          <cell r="B483">
            <v>209</v>
          </cell>
        </row>
        <row r="484">
          <cell r="A484" t="str">
            <v>Japan-[OTHER]</v>
          </cell>
          <cell r="B484">
            <v>140</v>
          </cell>
        </row>
        <row r="485">
          <cell r="A485" t="str">
            <v>Japan-AKITA</v>
          </cell>
          <cell r="B485">
            <v>101</v>
          </cell>
        </row>
        <row r="486">
          <cell r="A486" t="str">
            <v>Japan-AOMORI</v>
          </cell>
          <cell r="B486">
            <v>92</v>
          </cell>
        </row>
        <row r="487">
          <cell r="A487" t="str">
            <v>Japan-ASAHIKAWA</v>
          </cell>
          <cell r="B487">
            <v>98</v>
          </cell>
        </row>
        <row r="488">
          <cell r="A488" t="str">
            <v>Japan-CHITOSE</v>
          </cell>
          <cell r="B488">
            <v>94</v>
          </cell>
        </row>
        <row r="489">
          <cell r="A489" t="str">
            <v>Japan-FUKUOKA</v>
          </cell>
          <cell r="B489">
            <v>158</v>
          </cell>
        </row>
        <row r="490">
          <cell r="A490" t="str">
            <v>Japan-FUKUYAMA</v>
          </cell>
          <cell r="B490">
            <v>80</v>
          </cell>
        </row>
        <row r="491">
          <cell r="A491" t="str">
            <v>Japan-HAMAMATSU</v>
          </cell>
          <cell r="B491">
            <v>141</v>
          </cell>
        </row>
        <row r="492">
          <cell r="A492" t="str">
            <v>Japan-HIROSHIMA</v>
          </cell>
          <cell r="B492">
            <v>124</v>
          </cell>
        </row>
        <row r="493">
          <cell r="A493" t="str">
            <v>Japan-KAGOSHIMA</v>
          </cell>
          <cell r="B493">
            <v>147</v>
          </cell>
        </row>
        <row r="494">
          <cell r="A494" t="str">
            <v>Japan-KANAZAWA</v>
          </cell>
          <cell r="B494">
            <v>94</v>
          </cell>
        </row>
        <row r="495">
          <cell r="A495" t="str">
            <v>Japan-KITAKYUSHU</v>
          </cell>
          <cell r="B495">
            <v>157</v>
          </cell>
        </row>
        <row r="496">
          <cell r="A496" t="str">
            <v>Japan-KOCHI</v>
          </cell>
          <cell r="B496">
            <v>118</v>
          </cell>
        </row>
        <row r="497">
          <cell r="A497" t="str">
            <v>Japan-KUMAMOTO</v>
          </cell>
          <cell r="B497">
            <v>181</v>
          </cell>
        </row>
        <row r="498">
          <cell r="A498" t="str">
            <v>Japan-KYOTO</v>
          </cell>
          <cell r="B498">
            <v>186</v>
          </cell>
        </row>
        <row r="499">
          <cell r="A499" t="str">
            <v>Japan-MATSUYAMA</v>
          </cell>
          <cell r="B499">
            <v>116</v>
          </cell>
        </row>
        <row r="500">
          <cell r="A500" t="str">
            <v>Japan-NAGASAKI</v>
          </cell>
          <cell r="B500">
            <v>207</v>
          </cell>
        </row>
        <row r="501">
          <cell r="A501" t="str">
            <v>Japan-NAGOYA</v>
          </cell>
          <cell r="B501">
            <v>171</v>
          </cell>
        </row>
        <row r="502">
          <cell r="A502" t="str">
            <v>Japan-NARA</v>
          </cell>
          <cell r="B502">
            <v>103</v>
          </cell>
        </row>
        <row r="503">
          <cell r="A503" t="str">
            <v>Japan-NARITA</v>
          </cell>
          <cell r="B503">
            <v>172</v>
          </cell>
        </row>
        <row r="504">
          <cell r="A504" t="str">
            <v>Japan-NIIGATA</v>
          </cell>
          <cell r="B504">
            <v>75</v>
          </cell>
        </row>
        <row r="505">
          <cell r="A505" t="str">
            <v>Japan-OKAYAMA</v>
          </cell>
          <cell r="B505">
            <v>139</v>
          </cell>
        </row>
        <row r="506">
          <cell r="A506" t="str">
            <v>Japan-OKINAWA PREFECTURE</v>
          </cell>
          <cell r="B506">
            <v>249</v>
          </cell>
        </row>
        <row r="507">
          <cell r="A507" t="str">
            <v>Japan-OSAKA-KOBE</v>
          </cell>
          <cell r="B507">
            <v>137</v>
          </cell>
        </row>
        <row r="508">
          <cell r="A508" t="str">
            <v>Japan-SAPPORO</v>
          </cell>
          <cell r="B508">
            <v>179</v>
          </cell>
        </row>
        <row r="509">
          <cell r="A509" t="str">
            <v>Japan-SENDAI</v>
          </cell>
          <cell r="B509">
            <v>155</v>
          </cell>
        </row>
        <row r="510">
          <cell r="A510" t="str">
            <v>Japan-TOKYO CITY</v>
          </cell>
          <cell r="B510">
            <v>176</v>
          </cell>
        </row>
        <row r="511">
          <cell r="A511" t="str">
            <v>Japan-TOKYO-TO</v>
          </cell>
          <cell r="B511">
            <v>143</v>
          </cell>
        </row>
        <row r="512">
          <cell r="A512" t="str">
            <v>Japan-TOYAMA</v>
          </cell>
          <cell r="B512">
            <v>126</v>
          </cell>
        </row>
        <row r="513">
          <cell r="A513" t="str">
            <v>Japan-YAMATO</v>
          </cell>
          <cell r="B513">
            <v>127</v>
          </cell>
        </row>
        <row r="514">
          <cell r="A514" t="str">
            <v>Japan-YOKOHAMA</v>
          </cell>
          <cell r="B514">
            <v>118</v>
          </cell>
        </row>
        <row r="515">
          <cell r="A515" t="str">
            <v>Jordan-[OTHER]</v>
          </cell>
          <cell r="B515">
            <v>146</v>
          </cell>
        </row>
        <row r="516">
          <cell r="A516" t="str">
            <v>Jordan-AMMAN</v>
          </cell>
          <cell r="B516">
            <v>249</v>
          </cell>
        </row>
        <row r="517">
          <cell r="A517" t="str">
            <v>Jordan-AQABA</v>
          </cell>
          <cell r="B517">
            <v>146</v>
          </cell>
        </row>
        <row r="518">
          <cell r="A518" t="str">
            <v>Jordan-DEAD SEA/JORDAN VALLEY</v>
          </cell>
          <cell r="B518">
            <v>199</v>
          </cell>
        </row>
        <row r="519">
          <cell r="A519" t="str">
            <v>Jordan-PETRA</v>
          </cell>
          <cell r="B519">
            <v>176</v>
          </cell>
        </row>
        <row r="520">
          <cell r="A520" t="str">
            <v>Kazakhstan-[OTHER]</v>
          </cell>
          <cell r="B520">
            <v>138</v>
          </cell>
        </row>
        <row r="521">
          <cell r="A521" t="str">
            <v>Kazakhstan-AKTAU</v>
          </cell>
          <cell r="B521">
            <v>213</v>
          </cell>
        </row>
        <row r="522">
          <cell r="A522" t="str">
            <v>Kazakhstan-ALMATY</v>
          </cell>
          <cell r="B522">
            <v>217</v>
          </cell>
        </row>
        <row r="523">
          <cell r="A523" t="str">
            <v>Kazakhstan-ASTANA</v>
          </cell>
          <cell r="B523">
            <v>240</v>
          </cell>
        </row>
        <row r="524">
          <cell r="A524" t="str">
            <v>Kenya-[OTHER]</v>
          </cell>
          <cell r="B524">
            <v>115</v>
          </cell>
        </row>
        <row r="525">
          <cell r="A525" t="str">
            <v>Kenya-LAMU</v>
          </cell>
          <cell r="B525">
            <v>300</v>
          </cell>
        </row>
        <row r="526">
          <cell r="A526" t="str">
            <v>Kenya-MALINDI</v>
          </cell>
          <cell r="B526">
            <v>300</v>
          </cell>
        </row>
        <row r="527">
          <cell r="A527" t="str">
            <v>Kenya-MARA AREA REGION</v>
          </cell>
          <cell r="B527">
            <v>300</v>
          </cell>
        </row>
        <row r="528">
          <cell r="A528" t="str">
            <v>Kenya-MOMBASA</v>
          </cell>
          <cell r="B528">
            <v>165</v>
          </cell>
        </row>
        <row r="529">
          <cell r="A529" t="str">
            <v>Kenya-MT. KENYA AREA</v>
          </cell>
          <cell r="B529">
            <v>300</v>
          </cell>
        </row>
        <row r="530">
          <cell r="A530" t="str">
            <v>Kenya-NAIROBI</v>
          </cell>
          <cell r="B530">
            <v>290</v>
          </cell>
        </row>
        <row r="531">
          <cell r="A531" t="str">
            <v>Kenya-NANYUKI</v>
          </cell>
          <cell r="B531">
            <v>38</v>
          </cell>
        </row>
        <row r="532">
          <cell r="A532" t="str">
            <v>Kenya-WATAMU</v>
          </cell>
          <cell r="B532">
            <v>219</v>
          </cell>
        </row>
        <row r="533">
          <cell r="A533" t="str">
            <v>Kiribati-[OTHER]</v>
          </cell>
          <cell r="B533">
            <v>76</v>
          </cell>
        </row>
        <row r="534">
          <cell r="A534" t="str">
            <v>Kiribati-CHRISTMAS ISLAND</v>
          </cell>
          <cell r="B534">
            <v>76</v>
          </cell>
        </row>
        <row r="535">
          <cell r="A535" t="str">
            <v>Kiribati-TARAWA</v>
          </cell>
          <cell r="B535">
            <v>76</v>
          </cell>
        </row>
        <row r="536">
          <cell r="A536" t="str">
            <v>Korea-[OTHER]</v>
          </cell>
          <cell r="B536">
            <v>80</v>
          </cell>
        </row>
        <row r="537">
          <cell r="A537" t="str">
            <v>Korea-BUSAN</v>
          </cell>
          <cell r="B537">
            <v>233</v>
          </cell>
        </row>
        <row r="538">
          <cell r="A538" t="str">
            <v>Korea-CHANGWON</v>
          </cell>
          <cell r="B538">
            <v>127</v>
          </cell>
        </row>
        <row r="539">
          <cell r="A539" t="str">
            <v>Korea-CHEJU</v>
          </cell>
          <cell r="B539">
            <v>225</v>
          </cell>
        </row>
        <row r="540">
          <cell r="A540" t="str">
            <v>Korea-CHINJU</v>
          </cell>
          <cell r="B540">
            <v>91</v>
          </cell>
        </row>
        <row r="541">
          <cell r="A541" t="str">
            <v>Korea-CHONGJU</v>
          </cell>
          <cell r="B541">
            <v>75</v>
          </cell>
        </row>
        <row r="542">
          <cell r="A542" t="str">
            <v>Korea-CHONJU</v>
          </cell>
          <cell r="B542">
            <v>159</v>
          </cell>
        </row>
        <row r="543">
          <cell r="A543" t="str">
            <v>Korea-CHUNG JU</v>
          </cell>
          <cell r="B543">
            <v>90</v>
          </cell>
        </row>
        <row r="544">
          <cell r="A544" t="str">
            <v>Korea-INCHEON</v>
          </cell>
          <cell r="B544">
            <v>164</v>
          </cell>
        </row>
        <row r="545">
          <cell r="A545" t="str">
            <v>Korea-KIMHAE</v>
          </cell>
          <cell r="B545">
            <v>70</v>
          </cell>
        </row>
        <row r="546">
          <cell r="A546" t="str">
            <v>Korea-KUMI</v>
          </cell>
          <cell r="B546">
            <v>112</v>
          </cell>
        </row>
        <row r="547">
          <cell r="A547" t="str">
            <v>Korea-KWANGJU</v>
          </cell>
          <cell r="B547">
            <v>168</v>
          </cell>
        </row>
        <row r="548">
          <cell r="A548" t="str">
            <v>Korea-KYONGJU</v>
          </cell>
          <cell r="B548">
            <v>145</v>
          </cell>
        </row>
        <row r="549">
          <cell r="A549" t="str">
            <v>Korea-MASAN</v>
          </cell>
          <cell r="B549">
            <v>66</v>
          </cell>
        </row>
        <row r="550">
          <cell r="A550" t="str">
            <v>Korea-PYEONGCHANG</v>
          </cell>
          <cell r="B550">
            <v>213</v>
          </cell>
        </row>
        <row r="551">
          <cell r="A551" t="str">
            <v>Korea-PYONGTAEK</v>
          </cell>
          <cell r="B551">
            <v>85</v>
          </cell>
        </row>
        <row r="552">
          <cell r="A552" t="str">
            <v>Korea-SEOUL</v>
          </cell>
          <cell r="B552">
            <v>230</v>
          </cell>
        </row>
        <row r="553">
          <cell r="A553" t="str">
            <v>Korea-SOKCHO</v>
          </cell>
          <cell r="B553">
            <v>121</v>
          </cell>
        </row>
        <row r="554">
          <cell r="A554" t="str">
            <v>Korea-TAEGU</v>
          </cell>
          <cell r="B554">
            <v>133</v>
          </cell>
        </row>
        <row r="555">
          <cell r="A555" t="str">
            <v>Korea-TAEJON</v>
          </cell>
          <cell r="B555">
            <v>123</v>
          </cell>
        </row>
        <row r="556">
          <cell r="A556" t="str">
            <v>Korea-UIJONGBU</v>
          </cell>
          <cell r="B556">
            <v>80</v>
          </cell>
        </row>
        <row r="557">
          <cell r="A557" t="str">
            <v>Korea-ULSAN</v>
          </cell>
          <cell r="B557">
            <v>195</v>
          </cell>
        </row>
        <row r="558">
          <cell r="A558" t="str">
            <v>Kosovo-[OTHER]</v>
          </cell>
          <cell r="B558">
            <v>56</v>
          </cell>
        </row>
        <row r="559">
          <cell r="A559" t="str">
            <v>Kosovo-PRISTINA</v>
          </cell>
          <cell r="B559">
            <v>96</v>
          </cell>
        </row>
        <row r="560">
          <cell r="A560" t="str">
            <v>Kuwait-[OTHER]</v>
          </cell>
          <cell r="B560">
            <v>327</v>
          </cell>
        </row>
        <row r="561">
          <cell r="A561" t="str">
            <v>Kuwait-KUWAIT CITY</v>
          </cell>
          <cell r="B561">
            <v>327</v>
          </cell>
        </row>
        <row r="562">
          <cell r="A562" t="str">
            <v>Kyrgyzstan-[OTHER]</v>
          </cell>
          <cell r="B562">
            <v>75</v>
          </cell>
        </row>
        <row r="563">
          <cell r="A563" t="str">
            <v>Kyrgyzstan-BISHKEK</v>
          </cell>
          <cell r="B563">
            <v>224</v>
          </cell>
        </row>
        <row r="564">
          <cell r="A564" t="str">
            <v>Kyrgyzstan-ISSYK-KUL REGION</v>
          </cell>
          <cell r="B564">
            <v>130</v>
          </cell>
        </row>
        <row r="565">
          <cell r="A565" t="str">
            <v>Laos-[OTHER]</v>
          </cell>
          <cell r="B565">
            <v>110</v>
          </cell>
        </row>
        <row r="566">
          <cell r="A566" t="str">
            <v>Laos-LUANG PRABANG</v>
          </cell>
          <cell r="B566">
            <v>184</v>
          </cell>
        </row>
        <row r="567">
          <cell r="A567" t="str">
            <v>Laos-VIENTIANE</v>
          </cell>
          <cell r="B567">
            <v>120</v>
          </cell>
        </row>
        <row r="568">
          <cell r="A568" t="str">
            <v>Latvia-[OTHER]</v>
          </cell>
          <cell r="B568">
            <v>129</v>
          </cell>
        </row>
        <row r="569">
          <cell r="A569" t="str">
            <v>Latvia-RIGA</v>
          </cell>
          <cell r="B569">
            <v>129</v>
          </cell>
        </row>
        <row r="570">
          <cell r="A570" t="str">
            <v>Lebanon-[OTHER]</v>
          </cell>
          <cell r="B570">
            <v>135</v>
          </cell>
        </row>
        <row r="571">
          <cell r="A571" t="str">
            <v>Lebanon-BEIRUT</v>
          </cell>
          <cell r="B571">
            <v>135</v>
          </cell>
        </row>
        <row r="572">
          <cell r="A572" t="str">
            <v>Lesotho-[OTHER]</v>
          </cell>
          <cell r="B572">
            <v>108</v>
          </cell>
        </row>
        <row r="573">
          <cell r="A573" t="str">
            <v>Lesotho-MASERU</v>
          </cell>
          <cell r="B573">
            <v>108</v>
          </cell>
        </row>
        <row r="574">
          <cell r="A574" t="str">
            <v>Liberia-[OTHER]</v>
          </cell>
          <cell r="B574">
            <v>70</v>
          </cell>
        </row>
        <row r="575">
          <cell r="A575" t="str">
            <v>Liberia-MONROVIA</v>
          </cell>
          <cell r="B575">
            <v>200</v>
          </cell>
        </row>
        <row r="576">
          <cell r="A576" t="str">
            <v>Libya-[OTHER]</v>
          </cell>
          <cell r="B576">
            <v>81</v>
          </cell>
        </row>
        <row r="577">
          <cell r="A577" t="str">
            <v>Libya-BENGHAZI</v>
          </cell>
          <cell r="B577">
            <v>117</v>
          </cell>
        </row>
        <row r="578">
          <cell r="A578" t="str">
            <v>Libya-MISURATA</v>
          </cell>
          <cell r="B578">
            <v>117</v>
          </cell>
        </row>
        <row r="579">
          <cell r="A579" t="str">
            <v>Libya-SIRTE</v>
          </cell>
          <cell r="B579">
            <v>117</v>
          </cell>
        </row>
        <row r="580">
          <cell r="A580" t="str">
            <v>Liechtenstein-LIECHTENSTEIN</v>
          </cell>
          <cell r="B580">
            <v>261</v>
          </cell>
        </row>
        <row r="581">
          <cell r="A581" t="str">
            <v>Lithuania-[OTHER]</v>
          </cell>
          <cell r="B581">
            <v>130</v>
          </cell>
        </row>
        <row r="582">
          <cell r="A582" t="str">
            <v>Lithuania-PALANGA</v>
          </cell>
          <cell r="B582">
            <v>200</v>
          </cell>
        </row>
        <row r="583">
          <cell r="A583" t="str">
            <v>Lithuania-VILNIUS</v>
          </cell>
          <cell r="B583">
            <v>200</v>
          </cell>
        </row>
        <row r="584">
          <cell r="A584" t="str">
            <v>Luxembourg-LUXEMBOURG</v>
          </cell>
          <cell r="B584">
            <v>253</v>
          </cell>
        </row>
        <row r="585">
          <cell r="A585" t="str">
            <v>Macau-MACAU</v>
          </cell>
          <cell r="B585">
            <v>321</v>
          </cell>
        </row>
        <row r="586">
          <cell r="A586" t="str">
            <v>Macedonia-[OTHER]</v>
          </cell>
          <cell r="B586">
            <v>89</v>
          </cell>
        </row>
        <row r="587">
          <cell r="A587" t="str">
            <v>Macedonia-OHRID</v>
          </cell>
          <cell r="B587">
            <v>89</v>
          </cell>
        </row>
        <row r="588">
          <cell r="A588" t="str">
            <v>Macedonia-SKOPJE</v>
          </cell>
          <cell r="B588">
            <v>161</v>
          </cell>
        </row>
        <row r="589">
          <cell r="A589" t="str">
            <v>Madagascar-[OTHER]</v>
          </cell>
          <cell r="B589">
            <v>113</v>
          </cell>
        </row>
        <row r="590">
          <cell r="A590" t="str">
            <v>Madagascar-ANTANANARIVO</v>
          </cell>
          <cell r="B590">
            <v>158</v>
          </cell>
        </row>
        <row r="591">
          <cell r="A591" t="str">
            <v>Madagascar-NOSY BE</v>
          </cell>
          <cell r="B591">
            <v>145</v>
          </cell>
        </row>
        <row r="592">
          <cell r="A592" t="str">
            <v>Malawi-[OTHER]</v>
          </cell>
          <cell r="B592">
            <v>117</v>
          </cell>
        </row>
        <row r="593">
          <cell r="A593" t="str">
            <v>Malawi-BLANTYRE</v>
          </cell>
          <cell r="B593">
            <v>146</v>
          </cell>
        </row>
        <row r="594">
          <cell r="A594" t="str">
            <v>Malawi-LILONGWE</v>
          </cell>
          <cell r="B594">
            <v>150</v>
          </cell>
        </row>
        <row r="595">
          <cell r="A595" t="str">
            <v>Malawi-MANGOCHI</v>
          </cell>
          <cell r="B595">
            <v>117</v>
          </cell>
        </row>
        <row r="596">
          <cell r="A596" t="str">
            <v>Malawi-SALIMA</v>
          </cell>
          <cell r="B596">
            <v>160</v>
          </cell>
        </row>
        <row r="597">
          <cell r="A597" t="str">
            <v>Malaysia-[OTHER]</v>
          </cell>
          <cell r="B597">
            <v>110</v>
          </cell>
        </row>
        <row r="598">
          <cell r="A598" t="str">
            <v>Malaysia-KOTA KINABALU</v>
          </cell>
          <cell r="B598">
            <v>105</v>
          </cell>
        </row>
        <row r="599">
          <cell r="A599" t="str">
            <v>Malaysia-KUALA LUMPUR</v>
          </cell>
          <cell r="B599">
            <v>186</v>
          </cell>
        </row>
        <row r="600">
          <cell r="A600" t="str">
            <v>Malaysia-KUANTAN</v>
          </cell>
          <cell r="B600">
            <v>89</v>
          </cell>
        </row>
        <row r="601">
          <cell r="A601" t="str">
            <v>Malaysia-LANGKAWI</v>
          </cell>
          <cell r="B601">
            <v>271</v>
          </cell>
        </row>
        <row r="602">
          <cell r="A602" t="str">
            <v>Malaysia-MELAKA</v>
          </cell>
          <cell r="B602">
            <v>74</v>
          </cell>
        </row>
        <row r="603">
          <cell r="A603" t="str">
            <v>Malaysia-PENANG</v>
          </cell>
          <cell r="B603">
            <v>98</v>
          </cell>
        </row>
        <row r="604">
          <cell r="A604" t="str">
            <v>Maldives-MALDIVES</v>
          </cell>
          <cell r="B604">
            <v>321</v>
          </cell>
        </row>
        <row r="605">
          <cell r="A605" t="str">
            <v>Mali-[OTHER]</v>
          </cell>
          <cell r="B605">
            <v>66</v>
          </cell>
        </row>
        <row r="606">
          <cell r="A606" t="str">
            <v>Mali-BAMAKO</v>
          </cell>
          <cell r="B606">
            <v>129</v>
          </cell>
        </row>
        <row r="607">
          <cell r="A607" t="str">
            <v>Malta-MALTA</v>
          </cell>
          <cell r="B607">
            <v>129</v>
          </cell>
        </row>
        <row r="608">
          <cell r="A608" t="str">
            <v>Marshall Islnds-[OTHER]</v>
          </cell>
          <cell r="B608">
            <v>50</v>
          </cell>
        </row>
        <row r="609">
          <cell r="A609" t="str">
            <v>Marshall Islands-KWAJALEIN ATOLL</v>
          </cell>
          <cell r="B609">
            <v>130</v>
          </cell>
        </row>
        <row r="610">
          <cell r="A610" t="str">
            <v>Marshall Islands-LIKIEP ATOLL</v>
          </cell>
          <cell r="B610">
            <v>76</v>
          </cell>
        </row>
        <row r="611">
          <cell r="A611" t="str">
            <v>Marshall Islnds-MAJURO</v>
          </cell>
          <cell r="B611">
            <v>139</v>
          </cell>
        </row>
        <row r="612">
          <cell r="A612" t="str">
            <v>Martinique-MARTINIQUE</v>
          </cell>
          <cell r="B612">
            <v>211</v>
          </cell>
        </row>
        <row r="613">
          <cell r="A613" t="str">
            <v>Mauritania-[OTHER]</v>
          </cell>
          <cell r="B613">
            <v>48</v>
          </cell>
        </row>
        <row r="614">
          <cell r="A614" t="str">
            <v>Mauritania-KAEDI</v>
          </cell>
          <cell r="B614">
            <v>47</v>
          </cell>
        </row>
        <row r="615">
          <cell r="A615" t="str">
            <v>Mauritania-NOUADHIBOU</v>
          </cell>
          <cell r="B615">
            <v>79</v>
          </cell>
        </row>
        <row r="616">
          <cell r="A616" t="str">
            <v>Mauritania-NOUAKCHOTT</v>
          </cell>
          <cell r="B616">
            <v>129</v>
          </cell>
        </row>
        <row r="617">
          <cell r="A617" t="str">
            <v>Mauritius-MAURITIUS</v>
          </cell>
          <cell r="B617">
            <v>127</v>
          </cell>
        </row>
        <row r="618">
          <cell r="A618" t="str">
            <v>Mayotte Islands-MAYOTTE ISLANDS</v>
          </cell>
          <cell r="B618">
            <v>107</v>
          </cell>
        </row>
        <row r="619">
          <cell r="A619" t="str">
            <v>Mexico-[OTHER]</v>
          </cell>
          <cell r="B619">
            <v>102</v>
          </cell>
        </row>
        <row r="620">
          <cell r="A620" t="str">
            <v>Mexico-ACAPULCO</v>
          </cell>
          <cell r="B620">
            <v>170</v>
          </cell>
        </row>
        <row r="621">
          <cell r="A621" t="str">
            <v>Mexico-CANCUN</v>
          </cell>
          <cell r="B621">
            <v>242</v>
          </cell>
        </row>
        <row r="622">
          <cell r="A622" t="str">
            <v>Mexico-CHIHUAHUA</v>
          </cell>
          <cell r="B622">
            <v>96</v>
          </cell>
        </row>
        <row r="623">
          <cell r="A623" t="str">
            <v>Mexico-CIUDAD JUAREZ</v>
          </cell>
          <cell r="B623">
            <v>66</v>
          </cell>
        </row>
        <row r="624">
          <cell r="A624" t="str">
            <v>Mexico-CIUDAD VICTORIA</v>
          </cell>
          <cell r="B624">
            <v>96</v>
          </cell>
        </row>
        <row r="625">
          <cell r="A625" t="str">
            <v>Mexico-CUERNAVACA</v>
          </cell>
          <cell r="B625">
            <v>138</v>
          </cell>
        </row>
        <row r="626">
          <cell r="A626" t="str">
            <v>Mexico-CULIACAN</v>
          </cell>
          <cell r="B626">
            <v>79</v>
          </cell>
        </row>
        <row r="627">
          <cell r="A627" t="str">
            <v>Mexico-ENSENADA</v>
          </cell>
          <cell r="B627">
            <v>141</v>
          </cell>
        </row>
        <row r="628">
          <cell r="A628" t="str">
            <v>Mexico-GUADALAJARA</v>
          </cell>
          <cell r="B628">
            <v>161</v>
          </cell>
        </row>
        <row r="629">
          <cell r="A629" t="str">
            <v>Mexico-HERMOSILLO</v>
          </cell>
          <cell r="B629">
            <v>115</v>
          </cell>
        </row>
        <row r="630">
          <cell r="A630" t="str">
            <v>Mexico-LA PAZ</v>
          </cell>
          <cell r="B630">
            <v>130</v>
          </cell>
        </row>
        <row r="631">
          <cell r="A631" t="str">
            <v>Mexico-MATAMOROS</v>
          </cell>
          <cell r="B631">
            <v>87</v>
          </cell>
        </row>
        <row r="632">
          <cell r="A632" t="str">
            <v>Mexico-MAZATLAN</v>
          </cell>
          <cell r="B632">
            <v>130</v>
          </cell>
        </row>
        <row r="633">
          <cell r="A633" t="str">
            <v>Mexico-MERIDA</v>
          </cell>
          <cell r="B633">
            <v>129</v>
          </cell>
        </row>
        <row r="634">
          <cell r="A634" t="str">
            <v>Mexico-MEXICALI</v>
          </cell>
          <cell r="B634">
            <v>160</v>
          </cell>
        </row>
        <row r="635">
          <cell r="A635" t="str">
            <v>Mexico-MEXICO CITY, D.F.</v>
          </cell>
          <cell r="B635">
            <v>244</v>
          </cell>
        </row>
        <row r="636">
          <cell r="A636" t="str">
            <v>Mexico-MONTERREY</v>
          </cell>
          <cell r="B636">
            <v>165</v>
          </cell>
        </row>
        <row r="637">
          <cell r="A637" t="str">
            <v>Mexico-MORELIA</v>
          </cell>
          <cell r="B637">
            <v>108</v>
          </cell>
        </row>
        <row r="638">
          <cell r="A638" t="str">
            <v>Mexico-NUEVO LAREDO</v>
          </cell>
          <cell r="B638">
            <v>76</v>
          </cell>
        </row>
        <row r="639">
          <cell r="A639" t="str">
            <v>Mexico-PUEBLA</v>
          </cell>
          <cell r="B639">
            <v>123</v>
          </cell>
        </row>
        <row r="640">
          <cell r="A640" t="str">
            <v>Mexico-PUERTO VALLARTA</v>
          </cell>
          <cell r="B640">
            <v>181</v>
          </cell>
        </row>
        <row r="641">
          <cell r="A641" t="str">
            <v>Mexico-QUERETARO</v>
          </cell>
          <cell r="B641">
            <v>113</v>
          </cell>
        </row>
        <row r="642">
          <cell r="A642" t="str">
            <v>Mexico-TIJUANA</v>
          </cell>
          <cell r="B642">
            <v>126</v>
          </cell>
        </row>
        <row r="643">
          <cell r="A643" t="str">
            <v>Mexico-VERACRUZ</v>
          </cell>
          <cell r="B643">
            <v>120</v>
          </cell>
        </row>
        <row r="644">
          <cell r="A644" t="str">
            <v>Micronesia-[OTHER]</v>
          </cell>
          <cell r="B644">
            <v>120</v>
          </cell>
        </row>
        <row r="645">
          <cell r="A645" t="str">
            <v>Micronesia-CHUUK</v>
          </cell>
          <cell r="B645">
            <v>120</v>
          </cell>
        </row>
        <row r="646">
          <cell r="A646" t="str">
            <v>Micronesia-KOSRAE</v>
          </cell>
          <cell r="B646">
            <v>125</v>
          </cell>
        </row>
        <row r="647">
          <cell r="A647" t="str">
            <v>Micronesia-POHNPEI</v>
          </cell>
          <cell r="B647">
            <v>129</v>
          </cell>
        </row>
        <row r="648">
          <cell r="A648" t="str">
            <v>Micronesia-YAP</v>
          </cell>
          <cell r="B648">
            <v>127</v>
          </cell>
        </row>
        <row r="649">
          <cell r="A649" t="str">
            <v>Moldova-[OTHER]</v>
          </cell>
          <cell r="B649">
            <v>161</v>
          </cell>
        </row>
        <row r="650">
          <cell r="A650" t="str">
            <v>Moldova-CHISINAU</v>
          </cell>
          <cell r="B650">
            <v>161</v>
          </cell>
        </row>
        <row r="651">
          <cell r="A651" t="str">
            <v>Monaco-MONACO</v>
          </cell>
          <cell r="B651">
            <v>406</v>
          </cell>
        </row>
        <row r="652">
          <cell r="A652" t="str">
            <v>Mongolia-[OTHER]</v>
          </cell>
          <cell r="B652">
            <v>90</v>
          </cell>
        </row>
        <row r="653">
          <cell r="A653" t="str">
            <v>Mongolia-ULAANBAATAR</v>
          </cell>
          <cell r="B653">
            <v>185</v>
          </cell>
        </row>
        <row r="654">
          <cell r="A654" t="str">
            <v>Montenegro-[OTHER]</v>
          </cell>
          <cell r="B654">
            <v>187</v>
          </cell>
        </row>
        <row r="655">
          <cell r="A655" t="str">
            <v>Montenegro-PODGORICA</v>
          </cell>
          <cell r="B655">
            <v>187</v>
          </cell>
        </row>
        <row r="656">
          <cell r="A656" t="str">
            <v>Montserrat-MONTSERRAT</v>
          </cell>
          <cell r="B656">
            <v>70</v>
          </cell>
        </row>
        <row r="657">
          <cell r="A657" t="str">
            <v>Morocco-[OTHER]</v>
          </cell>
          <cell r="B657">
            <v>131</v>
          </cell>
        </row>
        <row r="658">
          <cell r="A658" t="str">
            <v>Morocco-AGADIR</v>
          </cell>
          <cell r="B658">
            <v>146</v>
          </cell>
        </row>
        <row r="659">
          <cell r="A659" t="str">
            <v>Morocco-CASABLANCA</v>
          </cell>
          <cell r="B659">
            <v>192</v>
          </cell>
        </row>
        <row r="660">
          <cell r="A660" t="str">
            <v>Morocco-FES</v>
          </cell>
          <cell r="B660">
            <v>215</v>
          </cell>
        </row>
        <row r="661">
          <cell r="A661" t="str">
            <v>Morocco-MARRAKECH</v>
          </cell>
          <cell r="B661">
            <v>199</v>
          </cell>
        </row>
        <row r="662">
          <cell r="A662" t="str">
            <v>Morocco-RABAT</v>
          </cell>
          <cell r="B662">
            <v>148</v>
          </cell>
        </row>
        <row r="663">
          <cell r="A663" t="str">
            <v>Morocco-TANGIER</v>
          </cell>
          <cell r="B663">
            <v>165</v>
          </cell>
        </row>
        <row r="664">
          <cell r="A664" t="str">
            <v>Morocco-TAROUDANT</v>
          </cell>
          <cell r="B664">
            <v>155</v>
          </cell>
        </row>
        <row r="665">
          <cell r="A665" t="str">
            <v>Mozambique-[OTHER]</v>
          </cell>
          <cell r="B665">
            <v>189</v>
          </cell>
        </row>
        <row r="666">
          <cell r="A666" t="str">
            <v>Mozambique-MAPUTO</v>
          </cell>
          <cell r="B666">
            <v>220</v>
          </cell>
        </row>
        <row r="667">
          <cell r="A667" t="str">
            <v>Mozambique-PEMBA</v>
          </cell>
          <cell r="B667">
            <v>189</v>
          </cell>
        </row>
        <row r="668">
          <cell r="A668" t="str">
            <v>Namibia-[OTHER]</v>
          </cell>
          <cell r="B668">
            <v>71</v>
          </cell>
        </row>
        <row r="669">
          <cell r="A669" t="str">
            <v>Namibia-ETOSHA</v>
          </cell>
          <cell r="B669">
            <v>86</v>
          </cell>
        </row>
        <row r="670">
          <cell r="A670" t="str">
            <v>Namibia-SWAKOPMUND</v>
          </cell>
          <cell r="B670">
            <v>114</v>
          </cell>
        </row>
        <row r="671">
          <cell r="A671" t="str">
            <v>Namibia-WALVIS BAY</v>
          </cell>
          <cell r="B671">
            <v>87</v>
          </cell>
        </row>
        <row r="672">
          <cell r="A672" t="str">
            <v>Namibia-WINDHOEK</v>
          </cell>
          <cell r="B672">
            <v>150</v>
          </cell>
        </row>
        <row r="673">
          <cell r="A673" t="str">
            <v>Nauru-NAURU</v>
          </cell>
          <cell r="B673">
            <v>148</v>
          </cell>
        </row>
        <row r="674">
          <cell r="A674" t="str">
            <v>Nepal-[OTHER]</v>
          </cell>
          <cell r="B674">
            <v>129</v>
          </cell>
        </row>
        <row r="675">
          <cell r="A675" t="str">
            <v>Nepal-KATHMANDU</v>
          </cell>
          <cell r="B675">
            <v>166</v>
          </cell>
        </row>
        <row r="676">
          <cell r="A676" t="str">
            <v>Nepal-POKHARA</v>
          </cell>
          <cell r="B676">
            <v>124</v>
          </cell>
        </row>
        <row r="677">
          <cell r="A677" t="str">
            <v>Netherlands-[OTHER]</v>
          </cell>
          <cell r="B677">
            <v>179</v>
          </cell>
        </row>
        <row r="678">
          <cell r="A678" t="str">
            <v>Netherlands-AMSTERDAM</v>
          </cell>
          <cell r="B678">
            <v>225</v>
          </cell>
        </row>
        <row r="679">
          <cell r="A679" t="str">
            <v>Netherlands-COEVORDEN</v>
          </cell>
          <cell r="B679">
            <v>152</v>
          </cell>
        </row>
        <row r="680">
          <cell r="A680" t="str">
            <v>Netherlands-EINDHOVEN</v>
          </cell>
          <cell r="B680">
            <v>203</v>
          </cell>
        </row>
        <row r="681">
          <cell r="A681" t="str">
            <v>Netherlands-LISSE</v>
          </cell>
          <cell r="B681">
            <v>167</v>
          </cell>
        </row>
        <row r="682">
          <cell r="A682" t="str">
            <v>Netherlands-MAASTRICHT</v>
          </cell>
          <cell r="B682">
            <v>229</v>
          </cell>
        </row>
        <row r="683">
          <cell r="A683" t="str">
            <v>Netherlands-NOORDWIJK</v>
          </cell>
          <cell r="B683">
            <v>185</v>
          </cell>
        </row>
        <row r="684">
          <cell r="A684" t="str">
            <v>Netherlands-PAPENDRECHT</v>
          </cell>
          <cell r="B684">
            <v>185</v>
          </cell>
        </row>
        <row r="685">
          <cell r="A685" t="str">
            <v>Netherlands-ROTTERDAM</v>
          </cell>
          <cell r="B685">
            <v>185</v>
          </cell>
        </row>
        <row r="686">
          <cell r="A686" t="str">
            <v>Netherlands-SCHIPHOL</v>
          </cell>
          <cell r="B686">
            <v>197</v>
          </cell>
        </row>
        <row r="687">
          <cell r="A687" t="str">
            <v>Netherlands-THE HAGUE</v>
          </cell>
          <cell r="B687">
            <v>191</v>
          </cell>
        </row>
        <row r="688">
          <cell r="A688" t="str">
            <v>Netherlands-UTRECHT</v>
          </cell>
          <cell r="B688">
            <v>159</v>
          </cell>
        </row>
        <row r="689">
          <cell r="A689" t="str">
            <v>Netherlands-YPENBURG</v>
          </cell>
          <cell r="B689">
            <v>191</v>
          </cell>
        </row>
        <row r="690">
          <cell r="A690" t="str">
            <v>Netherlands Antilles-[OTHER]</v>
          </cell>
          <cell r="B690">
            <v>118</v>
          </cell>
        </row>
        <row r="691">
          <cell r="A691" t="str">
            <v>Netherlands Antilles-ARUBA</v>
          </cell>
          <cell r="B691">
            <v>198</v>
          </cell>
        </row>
        <row r="692">
          <cell r="A692" t="str">
            <v>Netherlands Antilles-BONAIRE</v>
          </cell>
          <cell r="B692">
            <v>118</v>
          </cell>
        </row>
        <row r="693">
          <cell r="A693" t="str">
            <v>Netherlands Antilles-CURACAO</v>
          </cell>
          <cell r="B693">
            <v>194</v>
          </cell>
        </row>
        <row r="694">
          <cell r="A694" t="str">
            <v>Netherlands Antilles-SABA</v>
          </cell>
          <cell r="B694">
            <v>186</v>
          </cell>
        </row>
        <row r="695">
          <cell r="A695" t="str">
            <v>Netherlands Antilles-SINT MAARTEN (DUTCH PART)</v>
          </cell>
          <cell r="B695">
            <v>180</v>
          </cell>
        </row>
        <row r="696">
          <cell r="A696" t="str">
            <v>New Caledonia-NEW CALEDONIA</v>
          </cell>
          <cell r="B696">
            <v>192</v>
          </cell>
        </row>
        <row r="697">
          <cell r="A697" t="str">
            <v>New Zealand-[OTHER]</v>
          </cell>
          <cell r="B697">
            <v>120</v>
          </cell>
        </row>
        <row r="698">
          <cell r="A698" t="str">
            <v>New Zealand-AUCKLAND</v>
          </cell>
          <cell r="B698">
            <v>163</v>
          </cell>
        </row>
        <row r="699">
          <cell r="A699" t="str">
            <v>New Zealand-CHRISTCHURCH</v>
          </cell>
          <cell r="B699">
            <v>160</v>
          </cell>
        </row>
        <row r="700">
          <cell r="A700" t="str">
            <v>New Zealand-QUEENSTOWN</v>
          </cell>
          <cell r="B700">
            <v>139</v>
          </cell>
        </row>
        <row r="701">
          <cell r="A701" t="str">
            <v>New Zealand-ROTARUA</v>
          </cell>
          <cell r="B701">
            <v>136</v>
          </cell>
        </row>
        <row r="702">
          <cell r="A702" t="str">
            <v>New Zealand-WELLINGTON</v>
          </cell>
          <cell r="B702">
            <v>167</v>
          </cell>
        </row>
        <row r="703">
          <cell r="A703" t="str">
            <v>Nicaragua-[OTHER]</v>
          </cell>
          <cell r="B703">
            <v>98</v>
          </cell>
        </row>
        <row r="704">
          <cell r="A704" t="str">
            <v>Nicaragua-CORN ISLAND</v>
          </cell>
          <cell r="B704">
            <v>116</v>
          </cell>
        </row>
        <row r="705">
          <cell r="A705" t="str">
            <v>Nicaragua-MANAGUA</v>
          </cell>
          <cell r="B705">
            <v>168</v>
          </cell>
        </row>
        <row r="706">
          <cell r="A706" t="str">
            <v>Nicaragua-SAN JUAN DEL SUR</v>
          </cell>
          <cell r="B706">
            <v>242</v>
          </cell>
        </row>
        <row r="707">
          <cell r="A707" t="str">
            <v>Niger-[OTHER]</v>
          </cell>
          <cell r="B707">
            <v>99</v>
          </cell>
        </row>
        <row r="708">
          <cell r="A708" t="str">
            <v>Niger-NIAMEY</v>
          </cell>
          <cell r="B708">
            <v>103</v>
          </cell>
        </row>
        <row r="709">
          <cell r="A709" t="str">
            <v>Nigeria-[OTHER]</v>
          </cell>
          <cell r="B709">
            <v>297</v>
          </cell>
        </row>
        <row r="710">
          <cell r="A710" t="str">
            <v>Nigeria-ABUJA</v>
          </cell>
          <cell r="B710">
            <v>424</v>
          </cell>
        </row>
        <row r="711">
          <cell r="A711" t="str">
            <v>Nigeria-KADUNA</v>
          </cell>
          <cell r="B711">
            <v>265</v>
          </cell>
        </row>
        <row r="712">
          <cell r="A712" t="str">
            <v>Nigeria-LAGOS</v>
          </cell>
          <cell r="B712">
            <v>281</v>
          </cell>
        </row>
        <row r="713">
          <cell r="A713" t="str">
            <v>Nigeria-PORT HARCOURT</v>
          </cell>
          <cell r="B713">
            <v>297</v>
          </cell>
        </row>
        <row r="714">
          <cell r="A714" t="str">
            <v>Niue-NIUE</v>
          </cell>
          <cell r="B714">
            <v>73</v>
          </cell>
        </row>
        <row r="715">
          <cell r="A715" t="str">
            <v>Norway-[OTHER]</v>
          </cell>
          <cell r="B715">
            <v>157</v>
          </cell>
        </row>
        <row r="716">
          <cell r="A716" t="str">
            <v>Norway-OSLO</v>
          </cell>
          <cell r="B716">
            <v>157</v>
          </cell>
        </row>
        <row r="717">
          <cell r="A717" t="str">
            <v>Norway-STAVANGER</v>
          </cell>
          <cell r="B717">
            <v>159</v>
          </cell>
        </row>
        <row r="718">
          <cell r="A718" t="str">
            <v>Oman-[OTHER]</v>
          </cell>
          <cell r="B718">
            <v>211</v>
          </cell>
        </row>
        <row r="719">
          <cell r="A719" t="str">
            <v>Oman-DUQM</v>
          </cell>
          <cell r="B719">
            <v>179</v>
          </cell>
        </row>
        <row r="720">
          <cell r="A720" t="str">
            <v>Oman-MUSCAT</v>
          </cell>
          <cell r="B720">
            <v>261</v>
          </cell>
        </row>
        <row r="721">
          <cell r="A721" t="str">
            <v>Oman-SALALAH</v>
          </cell>
          <cell r="B721">
            <v>211</v>
          </cell>
        </row>
        <row r="722">
          <cell r="A722" t="str">
            <v>Pakistan-[OTHER]</v>
          </cell>
          <cell r="B722">
            <v>154</v>
          </cell>
        </row>
        <row r="723">
          <cell r="A723" t="str">
            <v>Pakistan-FAISALABAD</v>
          </cell>
          <cell r="B723">
            <v>133</v>
          </cell>
        </row>
        <row r="724">
          <cell r="A724" t="str">
            <v>Pakistan-ISLAMABAD</v>
          </cell>
          <cell r="B724">
            <v>70</v>
          </cell>
        </row>
        <row r="725">
          <cell r="A725" t="str">
            <v>Pakistan-KARACHI</v>
          </cell>
          <cell r="B725">
            <v>231</v>
          </cell>
        </row>
        <row r="726">
          <cell r="A726" t="str">
            <v>Pakistan-LAHORE</v>
          </cell>
          <cell r="B726">
            <v>249</v>
          </cell>
        </row>
        <row r="727">
          <cell r="A727" t="str">
            <v>Pakistan-PESHAWAR</v>
          </cell>
          <cell r="B727">
            <v>156</v>
          </cell>
        </row>
        <row r="728">
          <cell r="A728" t="str">
            <v>Pakistan-QUETTA</v>
          </cell>
          <cell r="B728">
            <v>154</v>
          </cell>
        </row>
        <row r="729">
          <cell r="A729" t="str">
            <v>Palau-[OTHER]</v>
          </cell>
          <cell r="B729">
            <v>204</v>
          </cell>
        </row>
        <row r="730">
          <cell r="A730" t="str">
            <v>Palau-KOROR</v>
          </cell>
          <cell r="B730">
            <v>204</v>
          </cell>
        </row>
        <row r="731">
          <cell r="A731" t="str">
            <v>Panama-[OTHER]</v>
          </cell>
          <cell r="B731">
            <v>84</v>
          </cell>
        </row>
        <row r="732">
          <cell r="A732" t="str">
            <v>Panama-COLON</v>
          </cell>
          <cell r="B732">
            <v>114</v>
          </cell>
        </row>
        <row r="733">
          <cell r="A733" t="str">
            <v>Panama-DAVID, CHIRIQUI</v>
          </cell>
          <cell r="B733">
            <v>114</v>
          </cell>
        </row>
        <row r="734">
          <cell r="A734" t="str">
            <v>Panama-PANAMA CITY</v>
          </cell>
          <cell r="B734">
            <v>173</v>
          </cell>
        </row>
        <row r="735">
          <cell r="A735" t="str">
            <v>Pap. New Guinea-[OTHER]</v>
          </cell>
          <cell r="B735">
            <v>206</v>
          </cell>
        </row>
        <row r="736">
          <cell r="A736" t="str">
            <v>Pap. New Guinea-PORT MORESBY</v>
          </cell>
          <cell r="B736">
            <v>340</v>
          </cell>
        </row>
        <row r="737">
          <cell r="A737" t="str">
            <v>Paraguay-[OTHER]</v>
          </cell>
          <cell r="B737">
            <v>62</v>
          </cell>
        </row>
        <row r="738">
          <cell r="A738" t="str">
            <v>Paraguay-ASUNCION</v>
          </cell>
          <cell r="B738">
            <v>167</v>
          </cell>
        </row>
        <row r="739">
          <cell r="A739" t="str">
            <v>Paraguay-CIUDAD DEL ESTE</v>
          </cell>
          <cell r="B739">
            <v>133</v>
          </cell>
        </row>
        <row r="740">
          <cell r="A740" t="str">
            <v>Paraguay-PEGRO JUAN</v>
          </cell>
          <cell r="B740">
            <v>45</v>
          </cell>
        </row>
        <row r="741">
          <cell r="A741" t="str">
            <v>Peru-[OTHER]</v>
          </cell>
          <cell r="B741">
            <v>127</v>
          </cell>
        </row>
        <row r="742">
          <cell r="A742" t="str">
            <v>Peru-CUSCO</v>
          </cell>
          <cell r="B742">
            <v>213</v>
          </cell>
        </row>
        <row r="743">
          <cell r="A743" t="str">
            <v>Peru-LIMA</v>
          </cell>
          <cell r="B743">
            <v>250</v>
          </cell>
        </row>
        <row r="744">
          <cell r="A744" t="str">
            <v>Peru-PARACAS</v>
          </cell>
          <cell r="B744">
            <v>196</v>
          </cell>
        </row>
        <row r="745">
          <cell r="A745" t="str">
            <v>Philippines-[OTHER]</v>
          </cell>
          <cell r="B745">
            <v>108</v>
          </cell>
        </row>
        <row r="746">
          <cell r="A746" t="str">
            <v>Philippines-CEBU</v>
          </cell>
          <cell r="B746">
            <v>126</v>
          </cell>
        </row>
        <row r="747">
          <cell r="A747" t="str">
            <v>Philippines-DAVAO CITY</v>
          </cell>
          <cell r="B747">
            <v>95</v>
          </cell>
        </row>
        <row r="748">
          <cell r="A748" t="str">
            <v>Philippines-MACTAN</v>
          </cell>
          <cell r="B748">
            <v>184</v>
          </cell>
        </row>
        <row r="749">
          <cell r="A749" t="str">
            <v>Philippines-MANILA</v>
          </cell>
          <cell r="B749">
            <v>179</v>
          </cell>
        </row>
        <row r="750">
          <cell r="A750" t="str">
            <v>Poland-[OTHER]</v>
          </cell>
          <cell r="B750">
            <v>167</v>
          </cell>
        </row>
        <row r="751">
          <cell r="A751" t="str">
            <v>Poland-GDANSK</v>
          </cell>
          <cell r="B751">
            <v>150</v>
          </cell>
        </row>
        <row r="752">
          <cell r="A752" t="str">
            <v>Poland-KATOWICE</v>
          </cell>
          <cell r="B752">
            <v>207</v>
          </cell>
        </row>
        <row r="753">
          <cell r="A753" t="str">
            <v>Poland-KRAKOW</v>
          </cell>
          <cell r="B753">
            <v>238</v>
          </cell>
        </row>
        <row r="754">
          <cell r="A754" t="str">
            <v>Poland-POZNAN</v>
          </cell>
          <cell r="B754">
            <v>216</v>
          </cell>
        </row>
        <row r="755">
          <cell r="A755" t="str">
            <v>Poland-WARSAW</v>
          </cell>
          <cell r="B755">
            <v>188</v>
          </cell>
        </row>
        <row r="756">
          <cell r="A756" t="str">
            <v>Poland-WROCLAW</v>
          </cell>
          <cell r="B756">
            <v>142</v>
          </cell>
        </row>
        <row r="757">
          <cell r="A757" t="str">
            <v>Poland-ZAKOPANE</v>
          </cell>
          <cell r="B757">
            <v>121</v>
          </cell>
        </row>
        <row r="758">
          <cell r="A758" t="str">
            <v>Portugal-[OTHER]</v>
          </cell>
          <cell r="B758">
            <v>95</v>
          </cell>
        </row>
        <row r="759">
          <cell r="A759" t="str">
            <v>Portugal-CASCAIS</v>
          </cell>
          <cell r="B759">
            <v>102</v>
          </cell>
        </row>
        <row r="760">
          <cell r="A760" t="str">
            <v>Portugal-ESTORIL</v>
          </cell>
          <cell r="B760">
            <v>102</v>
          </cell>
        </row>
        <row r="761">
          <cell r="A761" t="str">
            <v>Portugal-FAIAL ISLAND</v>
          </cell>
          <cell r="B761">
            <v>102</v>
          </cell>
        </row>
        <row r="762">
          <cell r="A762" t="str">
            <v>Portugal-LISBON</v>
          </cell>
          <cell r="B762">
            <v>136</v>
          </cell>
        </row>
        <row r="763">
          <cell r="A763" t="str">
            <v>Portugal-MADEIRA ISLANDS</v>
          </cell>
          <cell r="B763">
            <v>107</v>
          </cell>
        </row>
        <row r="764">
          <cell r="A764" t="str">
            <v>Portugal-OEIRAS</v>
          </cell>
          <cell r="B764">
            <v>102</v>
          </cell>
        </row>
        <row r="765">
          <cell r="A765" t="str">
            <v>Portugal-OPORTO</v>
          </cell>
          <cell r="B765">
            <v>129</v>
          </cell>
        </row>
        <row r="766">
          <cell r="A766" t="str">
            <v>Portugal-PONTA DELGADA</v>
          </cell>
          <cell r="B766">
            <v>174</v>
          </cell>
        </row>
        <row r="767">
          <cell r="A767" t="str">
            <v>Portugal-SAO MIGUEL ISLAND</v>
          </cell>
          <cell r="B767">
            <v>174</v>
          </cell>
        </row>
        <row r="768">
          <cell r="A768" t="str">
            <v>Qatar-[OTHER]</v>
          </cell>
          <cell r="B768">
            <v>227</v>
          </cell>
        </row>
        <row r="769">
          <cell r="A769" t="str">
            <v>Qatar-DOHA</v>
          </cell>
          <cell r="B769">
            <v>227</v>
          </cell>
        </row>
        <row r="770">
          <cell r="A770" t="str">
            <v>Republic Of The Congo-[OTHER]</v>
          </cell>
          <cell r="B770">
            <v>219</v>
          </cell>
        </row>
        <row r="771">
          <cell r="A771" t="str">
            <v>Republic Of The Congo-BRAZZAVILLE</v>
          </cell>
          <cell r="B771">
            <v>219</v>
          </cell>
        </row>
        <row r="772">
          <cell r="A772" t="str">
            <v>Reunion-REUNION</v>
          </cell>
          <cell r="B772">
            <v>145</v>
          </cell>
        </row>
        <row r="773">
          <cell r="A773" t="str">
            <v>Romania-[OTHER]</v>
          </cell>
          <cell r="B773">
            <v>109</v>
          </cell>
        </row>
        <row r="774">
          <cell r="A774" t="str">
            <v>Romania-BUCHAREST</v>
          </cell>
          <cell r="B774">
            <v>165</v>
          </cell>
        </row>
        <row r="775">
          <cell r="A775" t="str">
            <v>Romania-CONSTANTA</v>
          </cell>
          <cell r="B775">
            <v>97</v>
          </cell>
        </row>
        <row r="776">
          <cell r="A776" t="str">
            <v>Russia-[OTHER]</v>
          </cell>
          <cell r="B776">
            <v>116</v>
          </cell>
        </row>
        <row r="777">
          <cell r="A777" t="str">
            <v>Russia-MOSCOW</v>
          </cell>
          <cell r="B777">
            <v>351</v>
          </cell>
        </row>
        <row r="778">
          <cell r="A778" t="str">
            <v>Russia-SAINT PETERSBURG</v>
          </cell>
          <cell r="B778">
            <v>352</v>
          </cell>
        </row>
        <row r="779">
          <cell r="A779" t="str">
            <v>Russia-SOCHI</v>
          </cell>
          <cell r="B779">
            <v>305</v>
          </cell>
        </row>
        <row r="780">
          <cell r="A780" t="str">
            <v>Russia-VLADIVOSTOK</v>
          </cell>
          <cell r="B780">
            <v>221</v>
          </cell>
        </row>
        <row r="781">
          <cell r="A781" t="str">
            <v>Russia-YUZHNO-SAKHALINSK</v>
          </cell>
          <cell r="B781">
            <v>250</v>
          </cell>
        </row>
        <row r="782">
          <cell r="A782" t="str">
            <v>Rwanda-[OTHER]</v>
          </cell>
          <cell r="B782">
            <v>112</v>
          </cell>
        </row>
        <row r="783">
          <cell r="A783" t="str">
            <v>Rwanda-AKAGERA</v>
          </cell>
          <cell r="B783">
            <v>148</v>
          </cell>
        </row>
        <row r="784">
          <cell r="A784" t="str">
            <v>Rwanda-GISENYI</v>
          </cell>
          <cell r="B784">
            <v>112</v>
          </cell>
        </row>
        <row r="785">
          <cell r="A785" t="str">
            <v>Rwanda-KIGALI</v>
          </cell>
          <cell r="B785">
            <v>203</v>
          </cell>
        </row>
        <row r="786">
          <cell r="A786" t="str">
            <v>Rwanda-RUHENGERI</v>
          </cell>
          <cell r="B786">
            <v>116</v>
          </cell>
        </row>
        <row r="787">
          <cell r="A787" t="str">
            <v>Saint Helena-SAINT HELENA</v>
          </cell>
          <cell r="B787">
            <v>50</v>
          </cell>
        </row>
        <row r="788">
          <cell r="A788" t="str">
            <v>Saint Kitts And Nevis-SAINT KITTS AND NEVIS</v>
          </cell>
          <cell r="B788">
            <v>212</v>
          </cell>
        </row>
        <row r="789">
          <cell r="A789" t="str">
            <v>Saint Vincent And The Grenadines-SAINT VINCENT AND THE GRENADINES</v>
          </cell>
          <cell r="B789">
            <v>150</v>
          </cell>
        </row>
        <row r="790">
          <cell r="A790" t="str">
            <v>Samoa Islands-SAMOA</v>
          </cell>
          <cell r="B790">
            <v>186</v>
          </cell>
        </row>
        <row r="791">
          <cell r="A791" t="str">
            <v>San Marino-SAN MARINO</v>
          </cell>
          <cell r="B791">
            <v>112</v>
          </cell>
        </row>
        <row r="792">
          <cell r="A792" t="str">
            <v>Sao Tome And Principe-PRINCIPE</v>
          </cell>
          <cell r="B792">
            <v>258</v>
          </cell>
        </row>
        <row r="793">
          <cell r="A793" t="str">
            <v>Sao Tome And Principe-SAO TOME</v>
          </cell>
          <cell r="B793">
            <v>154</v>
          </cell>
        </row>
        <row r="794">
          <cell r="A794" t="str">
            <v>Saudi Arabia-[OTHER]</v>
          </cell>
          <cell r="B794">
            <v>347</v>
          </cell>
        </row>
        <row r="795">
          <cell r="A795" t="str">
            <v>Saudi Arabia-DHAHRAN AREA</v>
          </cell>
          <cell r="B795">
            <v>260</v>
          </cell>
        </row>
        <row r="796">
          <cell r="A796" t="str">
            <v>Saudi Arabia-ESKAN</v>
          </cell>
          <cell r="B796">
            <v>80</v>
          </cell>
        </row>
        <row r="797">
          <cell r="A797" t="str">
            <v>Saudi Arabia-JEDDAH</v>
          </cell>
          <cell r="B797">
            <v>347</v>
          </cell>
        </row>
        <row r="798">
          <cell r="A798" t="str">
            <v>Saudi Arabia-MEDINA</v>
          </cell>
          <cell r="B798">
            <v>169</v>
          </cell>
        </row>
        <row r="799">
          <cell r="A799" t="str">
            <v>Saudi Arabia-RIYADH</v>
          </cell>
          <cell r="B799">
            <v>359</v>
          </cell>
        </row>
        <row r="800">
          <cell r="A800" t="str">
            <v>Saudi Arabia-TAIF</v>
          </cell>
          <cell r="B800">
            <v>133</v>
          </cell>
        </row>
        <row r="801">
          <cell r="A801" t="str">
            <v>Senegal-[OTHER]</v>
          </cell>
          <cell r="B801">
            <v>77</v>
          </cell>
        </row>
        <row r="802">
          <cell r="A802" t="str">
            <v>Senegal-DAKAR</v>
          </cell>
          <cell r="B802">
            <v>163</v>
          </cell>
        </row>
        <row r="803">
          <cell r="A803" t="str">
            <v>Senegal-MBOUR</v>
          </cell>
          <cell r="B803">
            <v>95</v>
          </cell>
        </row>
        <row r="804">
          <cell r="A804" t="str">
            <v>Serbia-[OTHER]</v>
          </cell>
          <cell r="B804">
            <v>60</v>
          </cell>
        </row>
        <row r="805">
          <cell r="A805" t="str">
            <v>Serbia-BELGRADE</v>
          </cell>
          <cell r="B805">
            <v>201</v>
          </cell>
        </row>
        <row r="806">
          <cell r="A806" t="str">
            <v>Serbia-KOPAONIK</v>
          </cell>
          <cell r="B806">
            <v>152</v>
          </cell>
        </row>
        <row r="807">
          <cell r="A807" t="str">
            <v>Seychelles-SEYCHELLES</v>
          </cell>
          <cell r="B807">
            <v>320</v>
          </cell>
        </row>
        <row r="808">
          <cell r="A808" t="str">
            <v>Sierra Leone-[OTHER]</v>
          </cell>
          <cell r="B808">
            <v>140</v>
          </cell>
        </row>
        <row r="809">
          <cell r="A809" t="str">
            <v>Sierra Leone-FREETOWN</v>
          </cell>
          <cell r="B809">
            <v>140</v>
          </cell>
        </row>
        <row r="810">
          <cell r="A810" t="str">
            <v>Singapore-SINGAPORE</v>
          </cell>
          <cell r="B810">
            <v>284</v>
          </cell>
        </row>
        <row r="811">
          <cell r="A811" t="str">
            <v>Slovak Republic-[OTHER]</v>
          </cell>
          <cell r="B811">
            <v>153</v>
          </cell>
        </row>
        <row r="812">
          <cell r="A812" t="str">
            <v>Slovak Republic-BRATISLAVA</v>
          </cell>
          <cell r="B812">
            <v>249</v>
          </cell>
        </row>
        <row r="813">
          <cell r="A813" t="str">
            <v>Slovak Republic-ZILINA</v>
          </cell>
          <cell r="B813">
            <v>134</v>
          </cell>
        </row>
        <row r="814">
          <cell r="A814" t="str">
            <v>Slovenia-[OTHER]</v>
          </cell>
          <cell r="B814">
            <v>158</v>
          </cell>
        </row>
        <row r="815">
          <cell r="A815" t="str">
            <v>Slovenia-LJUBLJANA</v>
          </cell>
          <cell r="B815">
            <v>158</v>
          </cell>
        </row>
        <row r="816">
          <cell r="A816" t="str">
            <v>Slovenia-PORTOROZ</v>
          </cell>
          <cell r="B816">
            <v>207</v>
          </cell>
        </row>
        <row r="817">
          <cell r="A817" t="str">
            <v>Solomon Islands-SOLOMON ISLANDS</v>
          </cell>
          <cell r="B817">
            <v>196</v>
          </cell>
        </row>
        <row r="818">
          <cell r="A818" t="str">
            <v>Somalia-[OTHER]</v>
          </cell>
          <cell r="B818">
            <v>112</v>
          </cell>
        </row>
        <row r="819">
          <cell r="A819" t="str">
            <v>Somalia-MOGADISHU</v>
          </cell>
          <cell r="B819">
            <v>170</v>
          </cell>
        </row>
        <row r="820">
          <cell r="A820" t="str">
            <v>South Africa-[OTHER]</v>
          </cell>
          <cell r="B820">
            <v>119</v>
          </cell>
        </row>
        <row r="821">
          <cell r="A821" t="str">
            <v>South Africa-BLOEMFONTEIN</v>
          </cell>
          <cell r="B821">
            <v>98</v>
          </cell>
        </row>
        <row r="822">
          <cell r="A822" t="str">
            <v>South Africa-CAPE TOWN</v>
          </cell>
          <cell r="B822">
            <v>227</v>
          </cell>
        </row>
        <row r="823">
          <cell r="A823" t="str">
            <v>South Africa-DURBAN</v>
          </cell>
          <cell r="B823">
            <v>170</v>
          </cell>
        </row>
        <row r="824">
          <cell r="A824" t="str">
            <v>South Africa-JOHANNESBURG</v>
          </cell>
          <cell r="B824">
            <v>216</v>
          </cell>
        </row>
        <row r="825">
          <cell r="A825" t="str">
            <v>South Africa-PRETORIA</v>
          </cell>
          <cell r="B825">
            <v>152</v>
          </cell>
        </row>
        <row r="826">
          <cell r="A826" t="str">
            <v>South Africa-SUN CITY</v>
          </cell>
          <cell r="B826">
            <v>152</v>
          </cell>
        </row>
        <row r="827">
          <cell r="A827" t="str">
            <v>South Sudan-[OTHER]</v>
          </cell>
          <cell r="B827">
            <v>182</v>
          </cell>
        </row>
        <row r="828">
          <cell r="A828" t="str">
            <v>South Sudan-JUBA</v>
          </cell>
          <cell r="B828">
            <v>182</v>
          </cell>
        </row>
        <row r="829">
          <cell r="A829" t="str">
            <v>Spain-[OTHER]</v>
          </cell>
          <cell r="B829">
            <v>143</v>
          </cell>
        </row>
        <row r="830">
          <cell r="A830" t="str">
            <v>Spain-ALMERIA</v>
          </cell>
          <cell r="B830">
            <v>157</v>
          </cell>
        </row>
        <row r="831">
          <cell r="A831" t="str">
            <v>Spain-BALEARIC ISLANDS</v>
          </cell>
          <cell r="B831">
            <v>184</v>
          </cell>
        </row>
        <row r="832">
          <cell r="A832" t="str">
            <v>Spain-BARCELONA</v>
          </cell>
          <cell r="B832">
            <v>228</v>
          </cell>
        </row>
        <row r="833">
          <cell r="A833" t="str">
            <v>Spain-BILBAO</v>
          </cell>
          <cell r="B833">
            <v>150</v>
          </cell>
        </row>
        <row r="834">
          <cell r="A834" t="str">
            <v>Spain-FUENGIROLA</v>
          </cell>
          <cell r="B834">
            <v>148</v>
          </cell>
        </row>
        <row r="835">
          <cell r="A835" t="str">
            <v>Spain-LA CORUNA</v>
          </cell>
          <cell r="B835">
            <v>141</v>
          </cell>
        </row>
        <row r="836">
          <cell r="A836" t="str">
            <v>Spain-LAS PALMAS DE GRAN CANARIA</v>
          </cell>
          <cell r="B836">
            <v>179</v>
          </cell>
        </row>
        <row r="837">
          <cell r="A837" t="str">
            <v>Spain-MADRID</v>
          </cell>
          <cell r="B837">
            <v>219</v>
          </cell>
        </row>
        <row r="838">
          <cell r="A838" t="str">
            <v>Spain-MALAGA</v>
          </cell>
          <cell r="B838">
            <v>140</v>
          </cell>
        </row>
        <row r="839">
          <cell r="A839" t="str">
            <v>Spain-MARBELLA</v>
          </cell>
          <cell r="B839">
            <v>140</v>
          </cell>
        </row>
        <row r="840">
          <cell r="A840" t="str">
            <v>Spain-OVIEDO</v>
          </cell>
          <cell r="B840">
            <v>115</v>
          </cell>
        </row>
        <row r="841">
          <cell r="A841" t="str">
            <v>Spain-SAN SEBASTIAN</v>
          </cell>
          <cell r="B841">
            <v>132</v>
          </cell>
        </row>
        <row r="842">
          <cell r="A842" t="str">
            <v>Spain-SANTA CRUZ DE TENERIFE</v>
          </cell>
          <cell r="B842">
            <v>121</v>
          </cell>
        </row>
        <row r="843">
          <cell r="A843" t="str">
            <v>Spain-SANTANDER</v>
          </cell>
          <cell r="B843">
            <v>161</v>
          </cell>
        </row>
        <row r="844">
          <cell r="A844" t="str">
            <v>Spain-SANTIAGO DE COMPOSTELA</v>
          </cell>
          <cell r="B844">
            <v>161</v>
          </cell>
        </row>
        <row r="845">
          <cell r="A845" t="str">
            <v>Spain-SEVILLE</v>
          </cell>
          <cell r="B845">
            <v>156</v>
          </cell>
        </row>
        <row r="846">
          <cell r="A846" t="str">
            <v>Spain-VALENCIA</v>
          </cell>
          <cell r="B846">
            <v>128</v>
          </cell>
        </row>
        <row r="847">
          <cell r="A847" t="str">
            <v>Spain-VIGO</v>
          </cell>
          <cell r="B847">
            <v>134</v>
          </cell>
        </row>
        <row r="848">
          <cell r="A848" t="str">
            <v>Spain-ZARAGOZA</v>
          </cell>
          <cell r="B848">
            <v>234</v>
          </cell>
        </row>
        <row r="849">
          <cell r="A849" t="str">
            <v>Sri Lanka-[OTHER]</v>
          </cell>
          <cell r="B849">
            <v>107</v>
          </cell>
        </row>
        <row r="850">
          <cell r="A850" t="str">
            <v>Sri Lanka-AHUNGALLA</v>
          </cell>
          <cell r="B850">
            <v>110</v>
          </cell>
        </row>
        <row r="851">
          <cell r="A851" t="str">
            <v>Sri Lanka-BENTOTA</v>
          </cell>
          <cell r="B851">
            <v>104</v>
          </cell>
        </row>
        <row r="852">
          <cell r="A852" t="str">
            <v>Sri Lanka-CHILAW</v>
          </cell>
          <cell r="B852">
            <v>98</v>
          </cell>
        </row>
        <row r="853">
          <cell r="A853" t="str">
            <v>Sri Lanka-COLOMBO</v>
          </cell>
          <cell r="B853">
            <v>220</v>
          </cell>
        </row>
        <row r="854">
          <cell r="A854" t="str">
            <v>Sri Lanka-GALLE</v>
          </cell>
          <cell r="B854">
            <v>145</v>
          </cell>
        </row>
        <row r="855">
          <cell r="A855" t="str">
            <v>Sri Lanka-KANDY</v>
          </cell>
          <cell r="B855">
            <v>177</v>
          </cell>
        </row>
        <row r="856">
          <cell r="A856" t="str">
            <v>Sri Lanka-TRINCOMALEE</v>
          </cell>
          <cell r="B856">
            <v>155</v>
          </cell>
        </row>
        <row r="857">
          <cell r="A857" t="str">
            <v>St Lucia-SAINT LUCIA</v>
          </cell>
          <cell r="B857">
            <v>204</v>
          </cell>
        </row>
        <row r="858">
          <cell r="A858" t="str">
            <v>Sudan-[OTHER]</v>
          </cell>
          <cell r="B858">
            <v>323</v>
          </cell>
        </row>
        <row r="859">
          <cell r="A859" t="str">
            <v>Sudan-KHARTOUM</v>
          </cell>
          <cell r="B859">
            <v>372</v>
          </cell>
        </row>
        <row r="860">
          <cell r="A860" t="str">
            <v>Suriname-[OTHER]</v>
          </cell>
          <cell r="B860">
            <v>126</v>
          </cell>
        </row>
        <row r="861">
          <cell r="A861" t="str">
            <v>Suriname-PARAMARIBO</v>
          </cell>
          <cell r="B861">
            <v>126</v>
          </cell>
        </row>
        <row r="862">
          <cell r="A862" t="str">
            <v>Swaziland-[OTHER]</v>
          </cell>
          <cell r="B862">
            <v>45</v>
          </cell>
        </row>
        <row r="863">
          <cell r="A863" t="str">
            <v>Swaziland-MBABANE</v>
          </cell>
          <cell r="B863">
            <v>108</v>
          </cell>
        </row>
        <row r="864">
          <cell r="A864" t="str">
            <v>Sweden-[OTHER]</v>
          </cell>
          <cell r="B864">
            <v>233</v>
          </cell>
        </row>
        <row r="865">
          <cell r="A865" t="str">
            <v>Sweden-STOCKHOLM</v>
          </cell>
          <cell r="B865">
            <v>233</v>
          </cell>
        </row>
        <row r="866">
          <cell r="A866" t="str">
            <v>Switzerland-[OTHER]</v>
          </cell>
          <cell r="B866">
            <v>245</v>
          </cell>
        </row>
        <row r="867">
          <cell r="A867" t="str">
            <v>Switzerland-BASEL</v>
          </cell>
          <cell r="B867">
            <v>250</v>
          </cell>
        </row>
        <row r="868">
          <cell r="A868" t="str">
            <v>Switzerland-BERN</v>
          </cell>
          <cell r="B868">
            <v>303</v>
          </cell>
        </row>
        <row r="869">
          <cell r="A869" t="str">
            <v>Switzerland-DAVOS</v>
          </cell>
          <cell r="B869">
            <v>357</v>
          </cell>
        </row>
        <row r="870">
          <cell r="A870" t="str">
            <v>Switzerland-GENEVA</v>
          </cell>
          <cell r="B870">
            <v>342</v>
          </cell>
        </row>
        <row r="871">
          <cell r="A871" t="str">
            <v>Switzerland-KLOSTERS</v>
          </cell>
          <cell r="B871">
            <v>293</v>
          </cell>
        </row>
        <row r="872">
          <cell r="A872" t="str">
            <v>Switzerland-LUGANO</v>
          </cell>
          <cell r="B872">
            <v>271</v>
          </cell>
        </row>
        <row r="873">
          <cell r="A873" t="str">
            <v>Switzerland-MONTREUX</v>
          </cell>
          <cell r="B873">
            <v>359</v>
          </cell>
        </row>
        <row r="874">
          <cell r="A874" t="str">
            <v>Switzerland-ZURICH</v>
          </cell>
          <cell r="B874">
            <v>292</v>
          </cell>
        </row>
        <row r="875">
          <cell r="A875" t="str">
            <v>Syria-[OTHER]</v>
          </cell>
          <cell r="B875">
            <v>236</v>
          </cell>
        </row>
        <row r="876">
          <cell r="A876" t="str">
            <v>Syria-DAMASCUS</v>
          </cell>
          <cell r="B876">
            <v>236</v>
          </cell>
        </row>
        <row r="877">
          <cell r="A877" t="str">
            <v>Taiwan-[OTHER]</v>
          </cell>
          <cell r="B877">
            <v>121</v>
          </cell>
        </row>
        <row r="878">
          <cell r="A878" t="str">
            <v>Taiwan-KAOHSIUNG</v>
          </cell>
          <cell r="B878">
            <v>120</v>
          </cell>
        </row>
        <row r="879">
          <cell r="A879" t="str">
            <v>Taiwan-TAICHUNG</v>
          </cell>
          <cell r="B879">
            <v>109</v>
          </cell>
        </row>
        <row r="880">
          <cell r="A880" t="str">
            <v>Taiwan-TAIPEI</v>
          </cell>
          <cell r="B880">
            <v>169</v>
          </cell>
        </row>
        <row r="881">
          <cell r="A881" t="str">
            <v>Tajikistan-[OTHER]</v>
          </cell>
          <cell r="B881">
            <v>100</v>
          </cell>
        </row>
        <row r="882">
          <cell r="A882" t="str">
            <v>Tajikistan-DUSHANBE</v>
          </cell>
          <cell r="B882">
            <v>242</v>
          </cell>
        </row>
        <row r="883">
          <cell r="A883" t="str">
            <v>Tajikistan-KHOROG</v>
          </cell>
          <cell r="B883">
            <v>176</v>
          </cell>
        </row>
        <row r="884">
          <cell r="A884" t="str">
            <v>Tajikistan-KULOB</v>
          </cell>
          <cell r="B884">
            <v>100</v>
          </cell>
        </row>
        <row r="885">
          <cell r="A885" t="str">
            <v>Tanzania-[OTHER]</v>
          </cell>
          <cell r="B885">
            <v>110</v>
          </cell>
        </row>
        <row r="886">
          <cell r="A886" t="str">
            <v>Tanzania-ARUSHA</v>
          </cell>
          <cell r="B886">
            <v>140</v>
          </cell>
        </row>
        <row r="887">
          <cell r="A887" t="str">
            <v>Tanzania-DAR ES SALAAM</v>
          </cell>
          <cell r="B887">
            <v>205</v>
          </cell>
        </row>
        <row r="888">
          <cell r="A888" t="str">
            <v>Tanzania-MOROGORO</v>
          </cell>
          <cell r="B888">
            <v>137</v>
          </cell>
        </row>
        <row r="889">
          <cell r="A889" t="str">
            <v>Tanzania-ZANZIBAR</v>
          </cell>
          <cell r="B889">
            <v>185</v>
          </cell>
        </row>
        <row r="890">
          <cell r="A890" t="str">
            <v>Thailand-[OTHER]</v>
          </cell>
          <cell r="B890">
            <v>76</v>
          </cell>
        </row>
        <row r="891">
          <cell r="A891" t="str">
            <v>Thailand-BANGKOK</v>
          </cell>
          <cell r="B891">
            <v>146</v>
          </cell>
        </row>
        <row r="892">
          <cell r="A892" t="str">
            <v>Thailand-CHIANG MAI</v>
          </cell>
          <cell r="B892">
            <v>127</v>
          </cell>
        </row>
        <row r="893">
          <cell r="A893" t="str">
            <v>Thailand-CHIANG RAI</v>
          </cell>
          <cell r="B893">
            <v>76</v>
          </cell>
        </row>
        <row r="894">
          <cell r="A894" t="str">
            <v>Thailand-HAT YAI</v>
          </cell>
          <cell r="B894">
            <v>76</v>
          </cell>
        </row>
        <row r="895">
          <cell r="A895" t="str">
            <v>Thailand-HUA HIN</v>
          </cell>
          <cell r="B895">
            <v>155</v>
          </cell>
        </row>
        <row r="896">
          <cell r="A896" t="str">
            <v>Thailand-KHAO LAK</v>
          </cell>
          <cell r="B896">
            <v>207</v>
          </cell>
        </row>
        <row r="897">
          <cell r="A897" t="str">
            <v>Thailand-KRABI</v>
          </cell>
          <cell r="B897">
            <v>207</v>
          </cell>
        </row>
        <row r="898">
          <cell r="A898" t="str">
            <v>Thailand-NONG KHAI</v>
          </cell>
          <cell r="B898">
            <v>76</v>
          </cell>
        </row>
        <row r="899">
          <cell r="A899" t="str">
            <v>Thailand-PATTAYA CITY</v>
          </cell>
          <cell r="B899">
            <v>116</v>
          </cell>
        </row>
        <row r="900">
          <cell r="A900" t="str">
            <v>Thailand-PHUKET</v>
          </cell>
          <cell r="B900">
            <v>207</v>
          </cell>
        </row>
        <row r="901">
          <cell r="A901" t="str">
            <v>Thailand-SAMUI ISLAND</v>
          </cell>
          <cell r="B901">
            <v>161</v>
          </cell>
        </row>
        <row r="902">
          <cell r="A902" t="str">
            <v>The Gambia-[OTHER]</v>
          </cell>
          <cell r="B902">
            <v>35</v>
          </cell>
        </row>
        <row r="903">
          <cell r="A903" t="str">
            <v>The Gambia-BANJUL</v>
          </cell>
          <cell r="B903">
            <v>138</v>
          </cell>
        </row>
        <row r="904">
          <cell r="A904" t="str">
            <v>Timor-Leste-[OTHER]</v>
          </cell>
          <cell r="B904">
            <v>70</v>
          </cell>
        </row>
        <row r="905">
          <cell r="A905" t="str">
            <v>Timor-Leste-DILI</v>
          </cell>
          <cell r="B905">
            <v>158</v>
          </cell>
        </row>
        <row r="906">
          <cell r="A906" t="str">
            <v>Togo-[OTHER]</v>
          </cell>
          <cell r="B906">
            <v>31</v>
          </cell>
        </row>
        <row r="907">
          <cell r="A907" t="str">
            <v>Togo-LAMA KARA</v>
          </cell>
          <cell r="B907">
            <v>45</v>
          </cell>
        </row>
        <row r="908">
          <cell r="A908" t="str">
            <v>Togo-LOME</v>
          </cell>
          <cell r="B908">
            <v>131</v>
          </cell>
        </row>
        <row r="909">
          <cell r="A909" t="str">
            <v>Togo-SOKODE</v>
          </cell>
          <cell r="B909">
            <v>48</v>
          </cell>
        </row>
        <row r="910">
          <cell r="A910" t="str">
            <v>Tokelau Islands-TOKELAU ISLANDS</v>
          </cell>
          <cell r="B910">
            <v>20</v>
          </cell>
        </row>
        <row r="911">
          <cell r="A911" t="str">
            <v>Tonga-[OTHER]</v>
          </cell>
          <cell r="B911">
            <v>152</v>
          </cell>
        </row>
        <row r="912">
          <cell r="A912" t="str">
            <v>Tonga-NUKUALOFA</v>
          </cell>
          <cell r="B912">
            <v>152</v>
          </cell>
        </row>
        <row r="913">
          <cell r="A913" t="str">
            <v>Trinidad And Tobago-[OTHER]</v>
          </cell>
          <cell r="B913">
            <v>236</v>
          </cell>
        </row>
        <row r="914">
          <cell r="A914" t="str">
            <v>Trinidad And Tobago-PORT OF SPAIN</v>
          </cell>
          <cell r="B914">
            <v>236</v>
          </cell>
        </row>
        <row r="915">
          <cell r="A915" t="str">
            <v>Trinidad And Tobago-TOBAGO</v>
          </cell>
          <cell r="B915">
            <v>213</v>
          </cell>
        </row>
        <row r="916">
          <cell r="A916" t="str">
            <v>Tunisia-[OTHER]</v>
          </cell>
          <cell r="B916">
            <v>84</v>
          </cell>
        </row>
        <row r="917">
          <cell r="A917" t="str">
            <v>Tunisia-CARTHAGE</v>
          </cell>
          <cell r="B917">
            <v>118</v>
          </cell>
        </row>
        <row r="918">
          <cell r="A918" t="str">
            <v>Tunisia-GAMMARTH</v>
          </cell>
          <cell r="B918">
            <v>118</v>
          </cell>
        </row>
        <row r="919">
          <cell r="A919" t="str">
            <v>Tunisia-JERBA</v>
          </cell>
          <cell r="B919">
            <v>84</v>
          </cell>
        </row>
        <row r="920">
          <cell r="A920" t="str">
            <v>Tunisia-LAMARSA</v>
          </cell>
          <cell r="B920">
            <v>118</v>
          </cell>
        </row>
        <row r="921">
          <cell r="A921" t="str">
            <v>Tunisia-TABARKA</v>
          </cell>
          <cell r="B921">
            <v>118</v>
          </cell>
        </row>
        <row r="922">
          <cell r="A922" t="str">
            <v>Tunisia-TAMERZA</v>
          </cell>
          <cell r="B922">
            <v>84</v>
          </cell>
        </row>
        <row r="923">
          <cell r="A923" t="str">
            <v>Tunisia-TOZEUR</v>
          </cell>
          <cell r="B923">
            <v>71</v>
          </cell>
        </row>
        <row r="924">
          <cell r="A924" t="str">
            <v>Tunisia-TUNIS</v>
          </cell>
          <cell r="B924">
            <v>118</v>
          </cell>
        </row>
        <row r="925">
          <cell r="A925" t="str">
            <v>Turkey-[OTHER]</v>
          </cell>
          <cell r="B925">
            <v>120</v>
          </cell>
        </row>
        <row r="926">
          <cell r="A926" t="str">
            <v>Turkey-ADANA-INCIRLIK</v>
          </cell>
          <cell r="B926">
            <v>165</v>
          </cell>
        </row>
        <row r="927">
          <cell r="A927" t="str">
            <v>Turkey-ANKARA</v>
          </cell>
          <cell r="B927">
            <v>235</v>
          </cell>
        </row>
        <row r="928">
          <cell r="A928" t="str">
            <v>Turkey-ANTALYA</v>
          </cell>
          <cell r="B928">
            <v>189</v>
          </cell>
        </row>
        <row r="929">
          <cell r="A929" t="str">
            <v>Turkey-AYDIN</v>
          </cell>
          <cell r="B929">
            <v>160</v>
          </cell>
        </row>
        <row r="930">
          <cell r="A930" t="str">
            <v>Turkey-BURSA</v>
          </cell>
          <cell r="B930">
            <v>158</v>
          </cell>
        </row>
        <row r="931">
          <cell r="A931" t="str">
            <v>Turkey-ELMADAG</v>
          </cell>
          <cell r="B931">
            <v>235</v>
          </cell>
        </row>
        <row r="932">
          <cell r="A932" t="str">
            <v>Turkey-GAZIANTEP CITY</v>
          </cell>
          <cell r="B932">
            <v>131</v>
          </cell>
        </row>
        <row r="933">
          <cell r="A933" t="str">
            <v>Turkey-ISTANBUL</v>
          </cell>
          <cell r="B933">
            <v>299</v>
          </cell>
        </row>
        <row r="934">
          <cell r="A934" t="str">
            <v>Turkey-IZMIR-CIGLI</v>
          </cell>
          <cell r="B934">
            <v>216</v>
          </cell>
        </row>
        <row r="935">
          <cell r="A935" t="str">
            <v>Turkey-MANZARALI</v>
          </cell>
          <cell r="B935">
            <v>235</v>
          </cell>
        </row>
        <row r="936">
          <cell r="A936" t="str">
            <v>Turkey-NEVSEHIR</v>
          </cell>
          <cell r="B936">
            <v>140</v>
          </cell>
        </row>
        <row r="937">
          <cell r="A937" t="str">
            <v>Turkey-YAMANLAR</v>
          </cell>
          <cell r="B937">
            <v>216</v>
          </cell>
        </row>
        <row r="938">
          <cell r="A938" t="str">
            <v>Turkmenistan-[OTHER]</v>
          </cell>
          <cell r="B938">
            <v>100</v>
          </cell>
        </row>
        <row r="939">
          <cell r="A939" t="str">
            <v>Turkmenistan-ASHGABAT</v>
          </cell>
          <cell r="B939">
            <v>189</v>
          </cell>
        </row>
        <row r="940">
          <cell r="A940" t="str">
            <v>Turks And Caicos Islands-TURKS AND CAICOS ISLANDS</v>
          </cell>
          <cell r="B940">
            <v>231</v>
          </cell>
        </row>
        <row r="941">
          <cell r="A941" t="str">
            <v>Tuvalu-TUVALU</v>
          </cell>
          <cell r="B941">
            <v>112</v>
          </cell>
        </row>
        <row r="942">
          <cell r="A942" t="str">
            <v>Uganda-[OTHER]</v>
          </cell>
          <cell r="B942">
            <v>62</v>
          </cell>
        </row>
        <row r="943">
          <cell r="A943" t="str">
            <v>Uganda-ENTEBBE</v>
          </cell>
          <cell r="B943">
            <v>144</v>
          </cell>
        </row>
        <row r="944">
          <cell r="A944" t="str">
            <v>Uganda-FORT PORTAL</v>
          </cell>
          <cell r="B944">
            <v>113</v>
          </cell>
        </row>
        <row r="945">
          <cell r="A945" t="str">
            <v>Uganda-GULU</v>
          </cell>
          <cell r="B945">
            <v>62</v>
          </cell>
        </row>
        <row r="946">
          <cell r="A946" t="str">
            <v>Uganda-JINJA</v>
          </cell>
          <cell r="B946">
            <v>215</v>
          </cell>
        </row>
        <row r="947">
          <cell r="A947" t="str">
            <v>Uganda-KAMPALA</v>
          </cell>
          <cell r="B947">
            <v>250</v>
          </cell>
        </row>
        <row r="948">
          <cell r="A948" t="str">
            <v>Uganda-MBALE</v>
          </cell>
          <cell r="B948">
            <v>71</v>
          </cell>
        </row>
        <row r="949">
          <cell r="A949" t="str">
            <v>Ukraine-[OTHER]</v>
          </cell>
          <cell r="B949">
            <v>140</v>
          </cell>
        </row>
        <row r="950">
          <cell r="A950" t="str">
            <v>Ukraine-KHARKIV</v>
          </cell>
          <cell r="B950">
            <v>152</v>
          </cell>
        </row>
        <row r="951">
          <cell r="A951" t="str">
            <v>Ukraine-KIEV</v>
          </cell>
          <cell r="B951">
            <v>243</v>
          </cell>
        </row>
        <row r="952">
          <cell r="A952" t="str">
            <v>United Arab Emirates-[OTHER]</v>
          </cell>
          <cell r="B952">
            <v>340</v>
          </cell>
        </row>
        <row r="953">
          <cell r="A953" t="str">
            <v>United Arab Emirates-ABU DHABI</v>
          </cell>
          <cell r="B953">
            <v>340</v>
          </cell>
        </row>
        <row r="954">
          <cell r="A954" t="str">
            <v>United Arab Emirates-DUBAI</v>
          </cell>
          <cell r="B954">
            <v>365</v>
          </cell>
        </row>
        <row r="955">
          <cell r="A955" t="str">
            <v>United Kingdom-[OTHER]</v>
          </cell>
          <cell r="B955">
            <v>169</v>
          </cell>
        </row>
        <row r="956">
          <cell r="A956" t="str">
            <v>United Kingdom-BELFAST</v>
          </cell>
          <cell r="B956">
            <v>240</v>
          </cell>
        </row>
        <row r="957">
          <cell r="A957" t="str">
            <v>United Kingdom-BIRMINGHAM</v>
          </cell>
          <cell r="B957">
            <v>200</v>
          </cell>
        </row>
        <row r="958">
          <cell r="A958" t="str">
            <v>United Kingdom-BRISTOL</v>
          </cell>
          <cell r="B958">
            <v>238</v>
          </cell>
        </row>
        <row r="959">
          <cell r="A959" t="str">
            <v>United Kingdom-CARDIFF, WALES</v>
          </cell>
          <cell r="B959">
            <v>208</v>
          </cell>
        </row>
        <row r="960">
          <cell r="A960" t="str">
            <v>United Kingdom-CAVERSHAM</v>
          </cell>
          <cell r="B960">
            <v>222</v>
          </cell>
        </row>
        <row r="961">
          <cell r="A961" t="str">
            <v>United Kingdom-CHELTENHAM</v>
          </cell>
          <cell r="B961">
            <v>184</v>
          </cell>
        </row>
        <row r="962">
          <cell r="A962" t="str">
            <v>United Kingdom-CRAWLEY</v>
          </cell>
          <cell r="B962">
            <v>346</v>
          </cell>
        </row>
        <row r="963">
          <cell r="A963" t="str">
            <v>United Kingdom-EDINBURGH</v>
          </cell>
          <cell r="B963">
            <v>232</v>
          </cell>
        </row>
        <row r="964">
          <cell r="A964" t="str">
            <v>United Kingdom-GATWICK</v>
          </cell>
          <cell r="B964">
            <v>210</v>
          </cell>
        </row>
        <row r="965">
          <cell r="A965" t="str">
            <v>United Kingdom-GLASGOW</v>
          </cell>
          <cell r="B965">
            <v>200</v>
          </cell>
        </row>
        <row r="966">
          <cell r="A966" t="str">
            <v>United Kingdom-HARROGATE</v>
          </cell>
          <cell r="B966">
            <v>145</v>
          </cell>
        </row>
        <row r="967">
          <cell r="A967" t="str">
            <v>United Kingdom-HIGH WYCOMBE</v>
          </cell>
          <cell r="B967">
            <v>187</v>
          </cell>
        </row>
        <row r="968">
          <cell r="A968" t="str">
            <v>United Kingdom-HORLEY</v>
          </cell>
          <cell r="B968">
            <v>210</v>
          </cell>
        </row>
        <row r="969">
          <cell r="A969" t="str">
            <v>United Kingdom-LIVERPOOL</v>
          </cell>
          <cell r="B969">
            <v>174</v>
          </cell>
        </row>
        <row r="970">
          <cell r="A970" t="str">
            <v>United Kingdom-LONDON</v>
          </cell>
          <cell r="B970">
            <v>346</v>
          </cell>
        </row>
        <row r="971">
          <cell r="A971" t="str">
            <v>United Kingdom-LOUDWATER</v>
          </cell>
          <cell r="B971">
            <v>174</v>
          </cell>
        </row>
        <row r="972">
          <cell r="A972" t="str">
            <v>United Kingdom-MANCHESTER</v>
          </cell>
          <cell r="B972">
            <v>208</v>
          </cell>
        </row>
        <row r="973">
          <cell r="A973" t="str">
            <v>United Kingdom-MENWITH HILL</v>
          </cell>
          <cell r="B973">
            <v>145</v>
          </cell>
        </row>
        <row r="974">
          <cell r="A974" t="str">
            <v>United Kingdom-OXFORD</v>
          </cell>
          <cell r="B974">
            <v>181</v>
          </cell>
        </row>
        <row r="975">
          <cell r="A975" t="str">
            <v>United Kingdom-READING</v>
          </cell>
          <cell r="B975">
            <v>222</v>
          </cell>
        </row>
        <row r="976">
          <cell r="A976" t="str">
            <v>Uruguay-[OTHER]</v>
          </cell>
          <cell r="B976">
            <v>160</v>
          </cell>
        </row>
        <row r="977">
          <cell r="A977" t="str">
            <v>Uruguay-COLONIA</v>
          </cell>
          <cell r="B977">
            <v>186</v>
          </cell>
        </row>
        <row r="978">
          <cell r="A978" t="str">
            <v>Uruguay-MONTEVIDEO</v>
          </cell>
          <cell r="B978">
            <v>160</v>
          </cell>
        </row>
        <row r="979">
          <cell r="A979" t="str">
            <v>Uruguay-PUNTA DEL ESTE</v>
          </cell>
          <cell r="B979">
            <v>220</v>
          </cell>
        </row>
        <row r="980">
          <cell r="A980" t="str">
            <v>Uzbekistan-[OTHER]</v>
          </cell>
          <cell r="B980">
            <v>80</v>
          </cell>
        </row>
        <row r="981">
          <cell r="A981" t="str">
            <v>Uzbekistan-TASHKENT</v>
          </cell>
          <cell r="B981">
            <v>180</v>
          </cell>
        </row>
        <row r="982">
          <cell r="A982" t="str">
            <v>Vanuatu-[OTHER]</v>
          </cell>
          <cell r="B982">
            <v>20</v>
          </cell>
        </row>
        <row r="983">
          <cell r="A983" t="str">
            <v>Vanuatu-PORT VILA</v>
          </cell>
          <cell r="B983">
            <v>245</v>
          </cell>
        </row>
        <row r="984">
          <cell r="A984" t="str">
            <v>Vanuatu-SANTOS</v>
          </cell>
          <cell r="B984">
            <v>156</v>
          </cell>
        </row>
        <row r="985">
          <cell r="A985" t="str">
            <v>Vanuatu-TANNA ISLAND</v>
          </cell>
          <cell r="B985">
            <v>260</v>
          </cell>
        </row>
        <row r="986">
          <cell r="A986" t="str">
            <v>Venezuela-[OTHER]</v>
          </cell>
          <cell r="B986">
            <v>278</v>
          </cell>
        </row>
        <row r="987">
          <cell r="A987" t="str">
            <v>Venezuela-BARQUISIMETO</v>
          </cell>
          <cell r="B987">
            <v>263</v>
          </cell>
        </row>
        <row r="988">
          <cell r="A988" t="str">
            <v>Venezuela-CARACAS</v>
          </cell>
          <cell r="B988">
            <v>314</v>
          </cell>
        </row>
        <row r="989">
          <cell r="A989" t="str">
            <v>Venezuela-MARACAIBO</v>
          </cell>
          <cell r="B989">
            <v>276</v>
          </cell>
        </row>
        <row r="990">
          <cell r="A990" t="str">
            <v>Venezuela-PORLAMAR</v>
          </cell>
          <cell r="B990">
            <v>266</v>
          </cell>
        </row>
        <row r="991">
          <cell r="A991" t="str">
            <v>Venezuela-PUERTO LA CRUZ</v>
          </cell>
          <cell r="B991">
            <v>278</v>
          </cell>
        </row>
        <row r="992">
          <cell r="A992" t="str">
            <v>Venezuela-PUERTO ORDAZ</v>
          </cell>
          <cell r="B992">
            <v>285</v>
          </cell>
        </row>
        <row r="993">
          <cell r="A993" t="str">
            <v>Venezuela-PUNTO FIJO</v>
          </cell>
          <cell r="B993">
            <v>241</v>
          </cell>
        </row>
        <row r="994">
          <cell r="A994" t="str">
            <v>Venezuela-SAN CRISTOBAL</v>
          </cell>
          <cell r="B994">
            <v>278</v>
          </cell>
        </row>
        <row r="995">
          <cell r="A995" t="str">
            <v>Venezuela-VALENCIA</v>
          </cell>
          <cell r="B995">
            <v>249</v>
          </cell>
        </row>
        <row r="996">
          <cell r="A996" t="str">
            <v>Vietnam-[OTHER]</v>
          </cell>
          <cell r="B996">
            <v>122</v>
          </cell>
        </row>
        <row r="997">
          <cell r="A997" t="str">
            <v>Vietnam-DALAT</v>
          </cell>
          <cell r="B997">
            <v>154</v>
          </cell>
        </row>
        <row r="998">
          <cell r="A998" t="str">
            <v>Vietnam-DANANG</v>
          </cell>
          <cell r="B998">
            <v>143</v>
          </cell>
        </row>
        <row r="999">
          <cell r="A999" t="str">
            <v>Vietnam-HANOI</v>
          </cell>
          <cell r="B999">
            <v>180</v>
          </cell>
        </row>
        <row r="1000">
          <cell r="A1000" t="str">
            <v>Vietnam-HO CHI MINH CITY</v>
          </cell>
          <cell r="B1000">
            <v>220</v>
          </cell>
        </row>
        <row r="1001">
          <cell r="A1001" t="str">
            <v>Virgin Islands, British-VIRGIN ISLANDS, BRITISH</v>
          </cell>
          <cell r="B1001">
            <v>138</v>
          </cell>
        </row>
        <row r="1002">
          <cell r="A1002" t="str">
            <v>Wallis And Futuna-WALLIS AND FUTUNA</v>
          </cell>
          <cell r="B1002">
            <v>73</v>
          </cell>
        </row>
        <row r="1003">
          <cell r="A1003" t="str">
            <v>Yemen-[OTHER]</v>
          </cell>
          <cell r="B1003">
            <v>108</v>
          </cell>
        </row>
        <row r="1004">
          <cell r="A1004" t="str">
            <v>Yemen-ADEN</v>
          </cell>
          <cell r="B1004">
            <v>164</v>
          </cell>
        </row>
        <row r="1005">
          <cell r="A1005" t="str">
            <v>Yemen-SANAA</v>
          </cell>
          <cell r="B1005">
            <v>360</v>
          </cell>
        </row>
        <row r="1006">
          <cell r="A1006" t="str">
            <v>Zambia - International - [OTHER]</v>
          </cell>
          <cell r="B1006">
            <v>95</v>
          </cell>
        </row>
        <row r="1007">
          <cell r="A1007" t="str">
            <v>Zambia - International - LIVINGSTONE</v>
          </cell>
          <cell r="B1007">
            <v>236</v>
          </cell>
        </row>
        <row r="1008">
          <cell r="A1008" t="str">
            <v>Zambia - International - LUSAKA</v>
          </cell>
          <cell r="B1008">
            <v>190</v>
          </cell>
        </row>
        <row r="1009">
          <cell r="A1009" t="str">
            <v>Zimbabwe-[OTHER]</v>
          </cell>
          <cell r="B1009">
            <v>97</v>
          </cell>
        </row>
        <row r="1010">
          <cell r="A1010" t="str">
            <v>Zimbabwe-BULAWAYO</v>
          </cell>
          <cell r="B1010">
            <v>122</v>
          </cell>
        </row>
        <row r="1011">
          <cell r="A1011" t="str">
            <v>Zimbabwe-HARARE</v>
          </cell>
          <cell r="B1011">
            <v>192</v>
          </cell>
        </row>
        <row r="1012">
          <cell r="A1012" t="str">
            <v>Zimbabwe-VICTORIA FALLS</v>
          </cell>
          <cell r="B1012">
            <v>273</v>
          </cell>
        </row>
      </sheetData>
      <sheetData sheetId="16">
        <row r="4">
          <cell r="E4" t="str">
            <v>Actual Destination</v>
          </cell>
          <cell r="F4" t="str">
            <v>Currency</v>
          </cell>
          <cell r="G4" t="str">
            <v>Amount</v>
          </cell>
          <cell r="H4" t="str">
            <v>USD</v>
          </cell>
        </row>
        <row r="6">
          <cell r="E6" t="str">
            <v>Malaysia-PENANGTanzania-ZANZIBAR</v>
          </cell>
          <cell r="F6" t="str">
            <v>MYR</v>
          </cell>
          <cell r="G6">
            <v>6000</v>
          </cell>
          <cell r="H6">
            <v>1395.35</v>
          </cell>
        </row>
        <row r="7">
          <cell r="E7" t="str">
            <v>Malaysia-PENANGIndia-[OTHER]Guwahati</v>
          </cell>
          <cell r="F7" t="str">
            <v>MYR</v>
          </cell>
          <cell r="G7">
            <v>5300</v>
          </cell>
          <cell r="H7">
            <v>1232.56</v>
          </cell>
        </row>
        <row r="8">
          <cell r="E8" t="str">
            <v>Malaysia-PENANGBangladesh-DHAKA</v>
          </cell>
          <cell r="F8" t="str">
            <v>MYR</v>
          </cell>
          <cell r="G8">
            <v>3000</v>
          </cell>
          <cell r="H8">
            <v>697.67</v>
          </cell>
        </row>
        <row r="9">
          <cell r="E9" t="str">
            <v>Malaysia-PENANGNiger-[OTHER]Ibadan</v>
          </cell>
          <cell r="F9" t="str">
            <v>MYR</v>
          </cell>
          <cell r="G9">
            <v>9500</v>
          </cell>
          <cell r="H9">
            <v>2209.3000000000002</v>
          </cell>
        </row>
        <row r="10">
          <cell r="E10" t="str">
            <v>Malaysia-PENANGEgypt-CAIRO</v>
          </cell>
          <cell r="F10" t="str">
            <v>MYR</v>
          </cell>
          <cell r="G10">
            <v>5100</v>
          </cell>
          <cell r="H10">
            <v>1186.05</v>
          </cell>
        </row>
        <row r="11">
          <cell r="E11" t="str">
            <v>Australia-[OTHER]TownsvilleItaly-ROME</v>
          </cell>
          <cell r="F11" t="str">
            <v>MYR</v>
          </cell>
          <cell r="G11">
            <v>7800</v>
          </cell>
          <cell r="H11">
            <v>1813.95</v>
          </cell>
        </row>
        <row r="12">
          <cell r="E12" t="str">
            <v>Malaysia-PENANGAustralia-CANBERRA</v>
          </cell>
          <cell r="F12" t="str">
            <v>MYR</v>
          </cell>
          <cell r="G12">
            <v>4500</v>
          </cell>
          <cell r="H12">
            <v>1046.51</v>
          </cell>
        </row>
        <row r="13">
          <cell r="E13" t="str">
            <v>Australia-[OTHER]TownsvilleAustralia-CANBERRA</v>
          </cell>
          <cell r="F13" t="str">
            <v>MYR</v>
          </cell>
          <cell r="G13">
            <v>3150</v>
          </cell>
          <cell r="H13">
            <v>732.56</v>
          </cell>
        </row>
        <row r="14">
          <cell r="E14" t="str">
            <v>Cambodia-PHNOM PENHMalaysia-PENANG</v>
          </cell>
          <cell r="F14" t="str">
            <v>MYR</v>
          </cell>
          <cell r="G14">
            <v>1700</v>
          </cell>
          <cell r="H14">
            <v>395.35</v>
          </cell>
        </row>
        <row r="15">
          <cell r="E15" t="str">
            <v>Bangladesh-DHAKAMalaysia-PENANG</v>
          </cell>
          <cell r="F15" t="str">
            <v>MYR</v>
          </cell>
          <cell r="G15">
            <v>3400</v>
          </cell>
          <cell r="H15">
            <v>790.7</v>
          </cell>
        </row>
        <row r="16">
          <cell r="E16" t="str">
            <v>Zambia - International - LUSAKAMalaysia-PENANG</v>
          </cell>
          <cell r="F16" t="str">
            <v>MYR</v>
          </cell>
          <cell r="G16">
            <v>7400</v>
          </cell>
          <cell r="H16">
            <v>1720.93</v>
          </cell>
        </row>
        <row r="17">
          <cell r="E17" t="str">
            <v>Myanmar-YANGONMalaysia-PENANG</v>
          </cell>
          <cell r="F17" t="str">
            <v>MYR</v>
          </cell>
          <cell r="G17">
            <v>1650</v>
          </cell>
          <cell r="H17">
            <v>383.72</v>
          </cell>
        </row>
        <row r="18">
          <cell r="E18" t="str">
            <v>USA-WASHINGTON DCMalaysia-PENANG</v>
          </cell>
          <cell r="F18" t="str">
            <v>MYR</v>
          </cell>
          <cell r="G18">
            <v>7500</v>
          </cell>
          <cell r="H18">
            <v>1744.19</v>
          </cell>
        </row>
        <row r="19">
          <cell r="E19" t="str">
            <v>Australia-SYDNEYMalaysia-PENANG</v>
          </cell>
          <cell r="F19" t="str">
            <v>MYR</v>
          </cell>
          <cell r="G19">
            <v>4800</v>
          </cell>
          <cell r="H19">
            <v>1116.28</v>
          </cell>
        </row>
        <row r="20">
          <cell r="E20" t="str">
            <v>Malaysia-PENANGMexico-MEXICO CITY, D.F.</v>
          </cell>
          <cell r="F20" t="str">
            <v>MYR</v>
          </cell>
          <cell r="G20">
            <v>10200</v>
          </cell>
          <cell r="H20">
            <v>2372.09</v>
          </cell>
        </row>
        <row r="21">
          <cell r="E21" t="str">
            <v>Malaysia-PENANGMyanmar-YANGON</v>
          </cell>
          <cell r="F21" t="str">
            <v>MYR</v>
          </cell>
          <cell r="G21">
            <v>1900</v>
          </cell>
          <cell r="H21">
            <v>441.86</v>
          </cell>
        </row>
        <row r="22">
          <cell r="E22" t="str">
            <v>Malaysia-PENANGBelgium-BRUSSELS</v>
          </cell>
          <cell r="F22" t="str">
            <v>MYR</v>
          </cell>
          <cell r="G22">
            <v>5600</v>
          </cell>
          <cell r="H22">
            <v>1302.33</v>
          </cell>
        </row>
        <row r="23">
          <cell r="E23" t="str">
            <v>Philippines-MANILAMyanmar-YANGON</v>
          </cell>
          <cell r="F23" t="str">
            <v>MYR</v>
          </cell>
          <cell r="G23">
            <v>3400</v>
          </cell>
          <cell r="H23">
            <v>790.7</v>
          </cell>
        </row>
        <row r="24">
          <cell r="E24" t="str">
            <v>Malaysia-PENANGMalawi-[OTHER]</v>
          </cell>
          <cell r="F24" t="str">
            <v>MYR</v>
          </cell>
          <cell r="G24">
            <v>7900</v>
          </cell>
          <cell r="H24">
            <v>1837.21</v>
          </cell>
        </row>
        <row r="25">
          <cell r="E25" t="str">
            <v>Malawi-[OTHER]Myanmar-YANGON</v>
          </cell>
          <cell r="F25" t="str">
            <v>MYR</v>
          </cell>
          <cell r="G25">
            <v>7700</v>
          </cell>
          <cell r="H25">
            <v>1790.7</v>
          </cell>
        </row>
        <row r="26">
          <cell r="E26" t="str">
            <v>Bangladesh-DHAKAMyanmar-YANGON</v>
          </cell>
          <cell r="F26" t="str">
            <v>MYR</v>
          </cell>
          <cell r="G26">
            <v>3500</v>
          </cell>
          <cell r="H26">
            <v>813.95</v>
          </cell>
        </row>
        <row r="27">
          <cell r="E27" t="str">
            <v>Germany-STUTTGARTMyanmar-YANGON</v>
          </cell>
          <cell r="F27" t="str">
            <v>MYR</v>
          </cell>
          <cell r="G27">
            <v>5300</v>
          </cell>
          <cell r="H27">
            <v>1232.56</v>
          </cell>
        </row>
        <row r="28">
          <cell r="E28" t="str">
            <v>Malaysia-PENANGIndia-[OTHER]Vijayawada</v>
          </cell>
          <cell r="F28" t="str">
            <v>MYR</v>
          </cell>
          <cell r="G28">
            <v>5150</v>
          </cell>
          <cell r="H28">
            <v>1197.67</v>
          </cell>
        </row>
        <row r="29">
          <cell r="E29" t="str">
            <v>Australia-BRISBANEMalawi-LILONGWE</v>
          </cell>
          <cell r="F29" t="str">
            <v>MYR</v>
          </cell>
          <cell r="G29">
            <v>9730</v>
          </cell>
          <cell r="H29">
            <v>2262.79</v>
          </cell>
        </row>
        <row r="30">
          <cell r="E30" t="str">
            <v>Cambodia-PHNOM PENHMalawi-LILONGWE</v>
          </cell>
          <cell r="F30" t="str">
            <v>MYR</v>
          </cell>
          <cell r="G30">
            <v>7580</v>
          </cell>
          <cell r="H30">
            <v>1762.79</v>
          </cell>
        </row>
        <row r="31">
          <cell r="E31" t="str">
            <v>Colombia-[OTHER]OhioMalawi-LILONGWE</v>
          </cell>
          <cell r="F31" t="str">
            <v>MYR</v>
          </cell>
          <cell r="G31">
            <v>8730</v>
          </cell>
          <cell r="H31">
            <v>2030.23</v>
          </cell>
        </row>
        <row r="32">
          <cell r="E32" t="str">
            <v>India-NEW DELHIBangladesh-DHAKA</v>
          </cell>
          <cell r="F32" t="str">
            <v>MYR</v>
          </cell>
          <cell r="G32">
            <v>2500</v>
          </cell>
          <cell r="H32">
            <v>581.4</v>
          </cell>
        </row>
        <row r="33">
          <cell r="E33" t="str">
            <v>India-NEW DELHIMalaysia-PENANG</v>
          </cell>
          <cell r="F33" t="str">
            <v>MYR</v>
          </cell>
          <cell r="G33">
            <v>3400</v>
          </cell>
          <cell r="H33">
            <v>790.7</v>
          </cell>
        </row>
        <row r="34">
          <cell r="E34" t="str">
            <v>India-NEW DELHICambodia-PHNOM PENH</v>
          </cell>
          <cell r="F34" t="str">
            <v>MYR</v>
          </cell>
          <cell r="G34">
            <v>3300</v>
          </cell>
          <cell r="H34">
            <v>767.44</v>
          </cell>
        </row>
        <row r="35">
          <cell r="E35" t="str">
            <v>Malaysia-PENANGIndia-NEW DELHI</v>
          </cell>
          <cell r="F35" t="str">
            <v>MYR</v>
          </cell>
          <cell r="G35">
            <v>2900</v>
          </cell>
          <cell r="H35">
            <v>674.42</v>
          </cell>
        </row>
        <row r="36">
          <cell r="E36" t="str">
            <v>Cambodia-PHNOM PENHBangladesh-DHAKA</v>
          </cell>
          <cell r="F36" t="str">
            <v>MYR</v>
          </cell>
          <cell r="G36">
            <v>3000</v>
          </cell>
          <cell r="H36">
            <v>697.67</v>
          </cell>
        </row>
        <row r="37">
          <cell r="E37" t="str">
            <v>Malaysia-PENANGZambia - International - LUSAKA</v>
          </cell>
          <cell r="F37" t="str">
            <v>MYR</v>
          </cell>
          <cell r="G37">
            <v>7200</v>
          </cell>
          <cell r="H37">
            <v>1674.42</v>
          </cell>
        </row>
        <row r="38">
          <cell r="E38" t="str">
            <v>Zimbabwe-HARAREZambia - International - LUSAKA</v>
          </cell>
          <cell r="F38" t="str">
            <v>MYR</v>
          </cell>
          <cell r="G38">
            <v>1580</v>
          </cell>
          <cell r="H38">
            <v>367.44</v>
          </cell>
        </row>
        <row r="39">
          <cell r="E39" t="str">
            <v>USA-NEW YORK   NYEcuador-QUITO</v>
          </cell>
          <cell r="F39" t="str">
            <v>MYR</v>
          </cell>
          <cell r="G39">
            <v>8080</v>
          </cell>
          <cell r="H39">
            <v>1879.07</v>
          </cell>
        </row>
        <row r="40">
          <cell r="E40" t="str">
            <v>Guatemala-GUATEMALA CTYEcuador-QUITO</v>
          </cell>
          <cell r="F40" t="str">
            <v>MYR</v>
          </cell>
          <cell r="G40">
            <v>5360</v>
          </cell>
          <cell r="H40">
            <v>1246.51</v>
          </cell>
        </row>
        <row r="41">
          <cell r="E41" t="str">
            <v>Malaysia-PENANGCameroon-YAOUNDE</v>
          </cell>
          <cell r="F41" t="str">
            <v>MYR</v>
          </cell>
          <cell r="G41">
            <v>8750</v>
          </cell>
          <cell r="H41">
            <v>2034.88</v>
          </cell>
        </row>
        <row r="42">
          <cell r="E42" t="str">
            <v>Malaysia-PENANGIndonesia-JAKARTA</v>
          </cell>
          <cell r="F42" t="str">
            <v>MYR</v>
          </cell>
          <cell r="G42">
            <v>1670</v>
          </cell>
          <cell r="H42">
            <v>388.37</v>
          </cell>
        </row>
        <row r="43">
          <cell r="E43" t="str">
            <v>Malawi-LILONGWEZambia - International - LUSAKA</v>
          </cell>
          <cell r="F43" t="str">
            <v>MYR</v>
          </cell>
          <cell r="G43">
            <v>2100</v>
          </cell>
          <cell r="H43">
            <v>488.37</v>
          </cell>
        </row>
        <row r="44">
          <cell r="E44" t="str">
            <v>Australia-[OTHER]TownsvilleSolomon Islands-SOLOMON ISLANDS</v>
          </cell>
          <cell r="F44" t="str">
            <v>MYR</v>
          </cell>
          <cell r="G44">
            <v>3430</v>
          </cell>
          <cell r="H44">
            <v>797.67</v>
          </cell>
        </row>
        <row r="45">
          <cell r="E45" t="str">
            <v>Australia-SYDNEYVanuatu-PORT VILA</v>
          </cell>
          <cell r="F45" t="str">
            <v>MYR</v>
          </cell>
          <cell r="G45">
            <v>3800</v>
          </cell>
          <cell r="H45">
            <v>883.72</v>
          </cell>
        </row>
        <row r="46">
          <cell r="E46" t="str">
            <v>Solomon Islands-SOLOMON ISLANDSKiribati-CHRISTMAS ISLAND</v>
          </cell>
          <cell r="F46" t="str">
            <v>MYR</v>
          </cell>
          <cell r="G46">
            <v>4700</v>
          </cell>
          <cell r="H46">
            <v>1093.02</v>
          </cell>
        </row>
        <row r="47">
          <cell r="E47" t="str">
            <v>Malaysia-PENANGUSA-WASHINGTON DC</v>
          </cell>
          <cell r="F47" t="str">
            <v>MYR</v>
          </cell>
          <cell r="G47">
            <v>8260</v>
          </cell>
          <cell r="H47">
            <v>1920.93</v>
          </cell>
        </row>
        <row r="48">
          <cell r="E48" t="str">
            <v>Malaysia-PENANGSouth Africa-CAPE TOWN</v>
          </cell>
          <cell r="F48" t="str">
            <v>MYR</v>
          </cell>
          <cell r="G48">
            <v>5700</v>
          </cell>
          <cell r="H48">
            <v>1325.58</v>
          </cell>
        </row>
        <row r="49">
          <cell r="E49" t="str">
            <v>Malaysia-PENANGSri Lanka-COLOMBO</v>
          </cell>
          <cell r="F49" t="str">
            <v>MYR</v>
          </cell>
          <cell r="G49">
            <v>1800</v>
          </cell>
          <cell r="H49">
            <v>418.6</v>
          </cell>
        </row>
        <row r="50">
          <cell r="F50" t="str">
            <v>MYR</v>
          </cell>
          <cell r="G50">
            <v>3450</v>
          </cell>
          <cell r="H50">
            <v>802.33</v>
          </cell>
        </row>
        <row r="51">
          <cell r="E51" t="str">
            <v>Malawi-LILONGWEZambia - International - LUSAKA</v>
          </cell>
          <cell r="F51" t="str">
            <v>MYR</v>
          </cell>
          <cell r="G51">
            <v>1600</v>
          </cell>
          <cell r="H51">
            <v>372.09</v>
          </cell>
        </row>
        <row r="52">
          <cell r="E52">
            <v>0</v>
          </cell>
          <cell r="H52">
            <v>0</v>
          </cell>
        </row>
        <row r="53">
          <cell r="E53">
            <v>0</v>
          </cell>
          <cell r="H53">
            <v>0</v>
          </cell>
        </row>
        <row r="54">
          <cell r="E54">
            <v>0</v>
          </cell>
          <cell r="H54">
            <v>0</v>
          </cell>
        </row>
        <row r="55">
          <cell r="E55">
            <v>0</v>
          </cell>
          <cell r="H55">
            <v>0</v>
          </cell>
        </row>
        <row r="56">
          <cell r="E56">
            <v>0</v>
          </cell>
          <cell r="H56">
            <v>0</v>
          </cell>
        </row>
        <row r="57">
          <cell r="E57">
            <v>0</v>
          </cell>
          <cell r="H57">
            <v>0</v>
          </cell>
        </row>
        <row r="58">
          <cell r="E58">
            <v>0</v>
          </cell>
          <cell r="H58">
            <v>0</v>
          </cell>
        </row>
        <row r="59">
          <cell r="E59">
            <v>0</v>
          </cell>
          <cell r="H59">
            <v>0</v>
          </cell>
        </row>
        <row r="60">
          <cell r="E60">
            <v>0</v>
          </cell>
          <cell r="H60">
            <v>0</v>
          </cell>
        </row>
        <row r="61">
          <cell r="E61">
            <v>0</v>
          </cell>
          <cell r="H61">
            <v>0</v>
          </cell>
        </row>
        <row r="62">
          <cell r="E62">
            <v>0</v>
          </cell>
          <cell r="H62">
            <v>0</v>
          </cell>
        </row>
        <row r="63">
          <cell r="E63">
            <v>0</v>
          </cell>
          <cell r="H63">
            <v>0</v>
          </cell>
        </row>
        <row r="64">
          <cell r="E64">
            <v>0</v>
          </cell>
          <cell r="H64">
            <v>0</v>
          </cell>
        </row>
        <row r="65">
          <cell r="E65">
            <v>0</v>
          </cell>
          <cell r="H65">
            <v>0</v>
          </cell>
        </row>
        <row r="66">
          <cell r="E66">
            <v>0</v>
          </cell>
          <cell r="H66">
            <v>0</v>
          </cell>
        </row>
        <row r="67">
          <cell r="E67">
            <v>0</v>
          </cell>
          <cell r="H67">
            <v>0</v>
          </cell>
        </row>
        <row r="68">
          <cell r="E68">
            <v>0</v>
          </cell>
          <cell r="H68">
            <v>0</v>
          </cell>
        </row>
        <row r="69">
          <cell r="E69">
            <v>0</v>
          </cell>
          <cell r="H69">
            <v>0</v>
          </cell>
        </row>
        <row r="70">
          <cell r="E70">
            <v>0</v>
          </cell>
          <cell r="H70">
            <v>0</v>
          </cell>
        </row>
        <row r="71">
          <cell r="E71">
            <v>0</v>
          </cell>
          <cell r="H71">
            <v>0</v>
          </cell>
        </row>
        <row r="72">
          <cell r="E72">
            <v>0</v>
          </cell>
          <cell r="H72">
            <v>0</v>
          </cell>
        </row>
        <row r="73">
          <cell r="E73">
            <v>0</v>
          </cell>
          <cell r="H73">
            <v>0</v>
          </cell>
        </row>
        <row r="74">
          <cell r="E74">
            <v>0</v>
          </cell>
          <cell r="H74">
            <v>0</v>
          </cell>
        </row>
        <row r="75">
          <cell r="E75">
            <v>0</v>
          </cell>
          <cell r="H75">
            <v>0</v>
          </cell>
        </row>
        <row r="76">
          <cell r="E76">
            <v>0</v>
          </cell>
          <cell r="H76">
            <v>0</v>
          </cell>
        </row>
        <row r="77">
          <cell r="E77">
            <v>0</v>
          </cell>
          <cell r="H77">
            <v>0</v>
          </cell>
        </row>
        <row r="78">
          <cell r="E78">
            <v>0</v>
          </cell>
          <cell r="H78">
            <v>0</v>
          </cell>
        </row>
        <row r="79">
          <cell r="E79">
            <v>0</v>
          </cell>
          <cell r="H79">
            <v>0</v>
          </cell>
        </row>
        <row r="80">
          <cell r="E80">
            <v>0</v>
          </cell>
          <cell r="H80">
            <v>0</v>
          </cell>
        </row>
        <row r="81">
          <cell r="E81">
            <v>0</v>
          </cell>
          <cell r="H81">
            <v>0</v>
          </cell>
        </row>
        <row r="82">
          <cell r="E82">
            <v>0</v>
          </cell>
          <cell r="H82">
            <v>0</v>
          </cell>
        </row>
        <row r="83">
          <cell r="E83">
            <v>0</v>
          </cell>
          <cell r="H83">
            <v>0</v>
          </cell>
        </row>
        <row r="84">
          <cell r="E84">
            <v>0</v>
          </cell>
          <cell r="H84">
            <v>0</v>
          </cell>
        </row>
        <row r="85">
          <cell r="E85">
            <v>0</v>
          </cell>
          <cell r="H85">
            <v>0</v>
          </cell>
        </row>
        <row r="86">
          <cell r="E86">
            <v>0</v>
          </cell>
          <cell r="H86">
            <v>0</v>
          </cell>
        </row>
        <row r="87">
          <cell r="E87">
            <v>0</v>
          </cell>
          <cell r="H87">
            <v>0</v>
          </cell>
        </row>
        <row r="88">
          <cell r="E88">
            <v>0</v>
          </cell>
          <cell r="H88">
            <v>0</v>
          </cell>
        </row>
        <row r="89">
          <cell r="E89">
            <v>0</v>
          </cell>
          <cell r="H89">
            <v>0</v>
          </cell>
        </row>
        <row r="90">
          <cell r="E90">
            <v>0</v>
          </cell>
          <cell r="H90">
            <v>0</v>
          </cell>
        </row>
        <row r="91">
          <cell r="E91">
            <v>0</v>
          </cell>
          <cell r="H91">
            <v>0</v>
          </cell>
        </row>
        <row r="92">
          <cell r="E92">
            <v>0</v>
          </cell>
          <cell r="H92">
            <v>0</v>
          </cell>
        </row>
        <row r="93">
          <cell r="E93">
            <v>0</v>
          </cell>
          <cell r="H93">
            <v>0</v>
          </cell>
        </row>
        <row r="94">
          <cell r="E94">
            <v>0</v>
          </cell>
          <cell r="H94">
            <v>0</v>
          </cell>
        </row>
        <row r="95">
          <cell r="E95">
            <v>0</v>
          </cell>
          <cell r="H95">
            <v>0</v>
          </cell>
        </row>
        <row r="96">
          <cell r="E96">
            <v>0</v>
          </cell>
          <cell r="H96">
            <v>0</v>
          </cell>
        </row>
        <row r="97">
          <cell r="E97">
            <v>0</v>
          </cell>
          <cell r="H97">
            <v>0</v>
          </cell>
        </row>
        <row r="98">
          <cell r="E98">
            <v>0</v>
          </cell>
          <cell r="H98">
            <v>0</v>
          </cell>
        </row>
        <row r="99">
          <cell r="E99">
            <v>0</v>
          </cell>
          <cell r="H99">
            <v>0</v>
          </cell>
        </row>
        <row r="100">
          <cell r="E100">
            <v>0</v>
          </cell>
          <cell r="H100">
            <v>0</v>
          </cell>
        </row>
        <row r="101">
          <cell r="E101">
            <v>0</v>
          </cell>
          <cell r="H101">
            <v>0</v>
          </cell>
        </row>
        <row r="102">
          <cell r="E102">
            <v>0</v>
          </cell>
          <cell r="H102">
            <v>0</v>
          </cell>
        </row>
        <row r="103">
          <cell r="E103">
            <v>0</v>
          </cell>
          <cell r="H103">
            <v>0</v>
          </cell>
        </row>
        <row r="104">
          <cell r="E104">
            <v>0</v>
          </cell>
          <cell r="H104">
            <v>0</v>
          </cell>
        </row>
        <row r="105">
          <cell r="E105">
            <v>0</v>
          </cell>
          <cell r="H105">
            <v>0</v>
          </cell>
        </row>
        <row r="106">
          <cell r="E106">
            <v>0</v>
          </cell>
          <cell r="H106">
            <v>0</v>
          </cell>
        </row>
        <row r="107">
          <cell r="E107">
            <v>0</v>
          </cell>
          <cell r="H107">
            <v>0</v>
          </cell>
        </row>
        <row r="108">
          <cell r="E108">
            <v>0</v>
          </cell>
          <cell r="H108">
            <v>0</v>
          </cell>
        </row>
        <row r="109">
          <cell r="E109">
            <v>0</v>
          </cell>
          <cell r="H109">
            <v>0</v>
          </cell>
        </row>
        <row r="110">
          <cell r="E110">
            <v>0</v>
          </cell>
          <cell r="H110">
            <v>0</v>
          </cell>
        </row>
        <row r="111">
          <cell r="E111">
            <v>0</v>
          </cell>
          <cell r="H111">
            <v>0</v>
          </cell>
        </row>
        <row r="112">
          <cell r="E112">
            <v>0</v>
          </cell>
          <cell r="H112">
            <v>0</v>
          </cell>
        </row>
        <row r="113">
          <cell r="E113">
            <v>0</v>
          </cell>
          <cell r="H113">
            <v>0</v>
          </cell>
        </row>
        <row r="114">
          <cell r="E114">
            <v>0</v>
          </cell>
          <cell r="H114">
            <v>0</v>
          </cell>
        </row>
        <row r="115">
          <cell r="E115">
            <v>0</v>
          </cell>
          <cell r="H115">
            <v>0</v>
          </cell>
        </row>
        <row r="116">
          <cell r="E116">
            <v>0</v>
          </cell>
          <cell r="H116">
            <v>0</v>
          </cell>
        </row>
        <row r="117">
          <cell r="E117">
            <v>0</v>
          </cell>
          <cell r="H117">
            <v>0</v>
          </cell>
        </row>
        <row r="118">
          <cell r="E118">
            <v>0</v>
          </cell>
          <cell r="H118">
            <v>0</v>
          </cell>
        </row>
        <row r="119">
          <cell r="E119">
            <v>0</v>
          </cell>
          <cell r="H119">
            <v>0</v>
          </cell>
        </row>
        <row r="120">
          <cell r="E120">
            <v>0</v>
          </cell>
          <cell r="H120">
            <v>0</v>
          </cell>
        </row>
        <row r="121">
          <cell r="E121">
            <v>0</v>
          </cell>
          <cell r="H121">
            <v>0</v>
          </cell>
        </row>
        <row r="122">
          <cell r="E122">
            <v>0</v>
          </cell>
          <cell r="H122">
            <v>0</v>
          </cell>
        </row>
        <row r="123">
          <cell r="E123">
            <v>0</v>
          </cell>
          <cell r="H123">
            <v>0</v>
          </cell>
        </row>
        <row r="124">
          <cell r="E124">
            <v>0</v>
          </cell>
          <cell r="H124">
            <v>0</v>
          </cell>
        </row>
        <row r="125">
          <cell r="E125">
            <v>0</v>
          </cell>
          <cell r="H125">
            <v>0</v>
          </cell>
        </row>
        <row r="126">
          <cell r="E126">
            <v>0</v>
          </cell>
          <cell r="H126">
            <v>0</v>
          </cell>
        </row>
        <row r="127">
          <cell r="E127">
            <v>0</v>
          </cell>
          <cell r="H127">
            <v>0</v>
          </cell>
        </row>
        <row r="128">
          <cell r="E128">
            <v>0</v>
          </cell>
          <cell r="H128">
            <v>0</v>
          </cell>
        </row>
        <row r="129">
          <cell r="E129">
            <v>0</v>
          </cell>
          <cell r="H129">
            <v>0</v>
          </cell>
        </row>
        <row r="130">
          <cell r="E130">
            <v>0</v>
          </cell>
          <cell r="H130">
            <v>0</v>
          </cell>
        </row>
        <row r="131">
          <cell r="E131">
            <v>0</v>
          </cell>
          <cell r="H131">
            <v>0</v>
          </cell>
        </row>
        <row r="132">
          <cell r="E132">
            <v>0</v>
          </cell>
          <cell r="H132">
            <v>0</v>
          </cell>
        </row>
        <row r="133">
          <cell r="E133">
            <v>0</v>
          </cell>
          <cell r="H133">
            <v>0</v>
          </cell>
        </row>
        <row r="134">
          <cell r="E134">
            <v>0</v>
          </cell>
          <cell r="H134">
            <v>0</v>
          </cell>
        </row>
        <row r="135">
          <cell r="E135">
            <v>0</v>
          </cell>
          <cell r="H135">
            <v>0</v>
          </cell>
        </row>
        <row r="136">
          <cell r="E136">
            <v>0</v>
          </cell>
          <cell r="H136">
            <v>0</v>
          </cell>
        </row>
        <row r="137">
          <cell r="E137">
            <v>0</v>
          </cell>
          <cell r="H137">
            <v>0</v>
          </cell>
        </row>
        <row r="138">
          <cell r="E138">
            <v>0</v>
          </cell>
          <cell r="H138">
            <v>0</v>
          </cell>
        </row>
        <row r="139">
          <cell r="E139">
            <v>0</v>
          </cell>
          <cell r="H139">
            <v>0</v>
          </cell>
        </row>
        <row r="140">
          <cell r="E140">
            <v>0</v>
          </cell>
          <cell r="H140">
            <v>0</v>
          </cell>
        </row>
        <row r="141">
          <cell r="E141">
            <v>0</v>
          </cell>
          <cell r="H141">
            <v>0</v>
          </cell>
        </row>
        <row r="142">
          <cell r="E142">
            <v>0</v>
          </cell>
          <cell r="H142">
            <v>0</v>
          </cell>
        </row>
        <row r="143">
          <cell r="E143">
            <v>0</v>
          </cell>
          <cell r="H143">
            <v>0</v>
          </cell>
        </row>
        <row r="144">
          <cell r="E144">
            <v>0</v>
          </cell>
          <cell r="H144">
            <v>0</v>
          </cell>
        </row>
        <row r="145">
          <cell r="E145">
            <v>0</v>
          </cell>
          <cell r="H145">
            <v>0</v>
          </cell>
        </row>
        <row r="146">
          <cell r="E146">
            <v>0</v>
          </cell>
          <cell r="H146">
            <v>0</v>
          </cell>
        </row>
        <row r="147">
          <cell r="E147">
            <v>0</v>
          </cell>
          <cell r="H147">
            <v>0</v>
          </cell>
        </row>
        <row r="148">
          <cell r="E148">
            <v>0</v>
          </cell>
          <cell r="H148">
            <v>0</v>
          </cell>
        </row>
        <row r="149">
          <cell r="E149">
            <v>0</v>
          </cell>
          <cell r="H149">
            <v>0</v>
          </cell>
        </row>
        <row r="150">
          <cell r="E150">
            <v>0</v>
          </cell>
          <cell r="H150">
            <v>0</v>
          </cell>
        </row>
        <row r="151">
          <cell r="E151">
            <v>0</v>
          </cell>
          <cell r="H151">
            <v>0</v>
          </cell>
        </row>
        <row r="152">
          <cell r="E152">
            <v>0</v>
          </cell>
          <cell r="H152">
            <v>0</v>
          </cell>
        </row>
        <row r="153">
          <cell r="E153">
            <v>0</v>
          </cell>
          <cell r="H153">
            <v>0</v>
          </cell>
        </row>
        <row r="154">
          <cell r="E154">
            <v>0</v>
          </cell>
          <cell r="H154">
            <v>0</v>
          </cell>
        </row>
        <row r="155">
          <cell r="E155">
            <v>0</v>
          </cell>
          <cell r="H155">
            <v>0</v>
          </cell>
        </row>
        <row r="156">
          <cell r="E156">
            <v>0</v>
          </cell>
          <cell r="H156">
            <v>0</v>
          </cell>
        </row>
        <row r="157">
          <cell r="E157">
            <v>0</v>
          </cell>
          <cell r="H157">
            <v>0</v>
          </cell>
        </row>
        <row r="158">
          <cell r="E158">
            <v>0</v>
          </cell>
          <cell r="H158">
            <v>0</v>
          </cell>
        </row>
        <row r="159">
          <cell r="E159">
            <v>0</v>
          </cell>
          <cell r="H159">
            <v>0</v>
          </cell>
        </row>
        <row r="160">
          <cell r="E160">
            <v>0</v>
          </cell>
          <cell r="H160">
            <v>0</v>
          </cell>
        </row>
        <row r="161">
          <cell r="E161">
            <v>0</v>
          </cell>
          <cell r="H161">
            <v>0</v>
          </cell>
        </row>
        <row r="162">
          <cell r="E162">
            <v>0</v>
          </cell>
          <cell r="H162">
            <v>0</v>
          </cell>
        </row>
        <row r="163">
          <cell r="E163">
            <v>0</v>
          </cell>
          <cell r="H163">
            <v>0</v>
          </cell>
        </row>
        <row r="164">
          <cell r="E164">
            <v>0</v>
          </cell>
          <cell r="H164">
            <v>0</v>
          </cell>
        </row>
        <row r="165">
          <cell r="E165">
            <v>0</v>
          </cell>
          <cell r="H165">
            <v>0</v>
          </cell>
        </row>
        <row r="166">
          <cell r="E166">
            <v>0</v>
          </cell>
          <cell r="H166">
            <v>0</v>
          </cell>
        </row>
        <row r="167">
          <cell r="E167">
            <v>0</v>
          </cell>
          <cell r="H167">
            <v>0</v>
          </cell>
        </row>
        <row r="168">
          <cell r="E168">
            <v>0</v>
          </cell>
          <cell r="H168">
            <v>0</v>
          </cell>
        </row>
        <row r="169">
          <cell r="E169">
            <v>0</v>
          </cell>
          <cell r="H169">
            <v>0</v>
          </cell>
        </row>
        <row r="170">
          <cell r="E170">
            <v>0</v>
          </cell>
          <cell r="H170">
            <v>0</v>
          </cell>
        </row>
        <row r="171">
          <cell r="E171">
            <v>0</v>
          </cell>
          <cell r="H171">
            <v>0</v>
          </cell>
        </row>
        <row r="172">
          <cell r="E172">
            <v>0</v>
          </cell>
          <cell r="H172">
            <v>0</v>
          </cell>
        </row>
        <row r="173">
          <cell r="E173">
            <v>0</v>
          </cell>
          <cell r="H173">
            <v>0</v>
          </cell>
        </row>
        <row r="174">
          <cell r="E174">
            <v>0</v>
          </cell>
          <cell r="H174">
            <v>0</v>
          </cell>
        </row>
        <row r="175">
          <cell r="E175">
            <v>0</v>
          </cell>
          <cell r="H175">
            <v>0</v>
          </cell>
        </row>
        <row r="176">
          <cell r="E176">
            <v>0</v>
          </cell>
          <cell r="H176">
            <v>0</v>
          </cell>
        </row>
        <row r="177">
          <cell r="E177">
            <v>0</v>
          </cell>
          <cell r="H177">
            <v>0</v>
          </cell>
        </row>
        <row r="178">
          <cell r="E178">
            <v>0</v>
          </cell>
          <cell r="H178">
            <v>0</v>
          </cell>
        </row>
        <row r="179">
          <cell r="E179">
            <v>0</v>
          </cell>
          <cell r="H179">
            <v>0</v>
          </cell>
        </row>
        <row r="180">
          <cell r="E180">
            <v>0</v>
          </cell>
          <cell r="H180">
            <v>0</v>
          </cell>
        </row>
        <row r="181">
          <cell r="E181">
            <v>0</v>
          </cell>
          <cell r="H181">
            <v>0</v>
          </cell>
        </row>
        <row r="182">
          <cell r="E182">
            <v>0</v>
          </cell>
          <cell r="H182">
            <v>0</v>
          </cell>
        </row>
        <row r="183">
          <cell r="E183">
            <v>0</v>
          </cell>
          <cell r="H183">
            <v>0</v>
          </cell>
        </row>
        <row r="184">
          <cell r="E184">
            <v>0</v>
          </cell>
          <cell r="H184">
            <v>0</v>
          </cell>
        </row>
        <row r="185">
          <cell r="E185">
            <v>0</v>
          </cell>
          <cell r="H185">
            <v>0</v>
          </cell>
        </row>
        <row r="186">
          <cell r="E186">
            <v>0</v>
          </cell>
          <cell r="H186">
            <v>0</v>
          </cell>
        </row>
        <row r="187">
          <cell r="E187">
            <v>0</v>
          </cell>
          <cell r="H187">
            <v>0</v>
          </cell>
        </row>
        <row r="188">
          <cell r="E188">
            <v>0</v>
          </cell>
          <cell r="H188">
            <v>0</v>
          </cell>
        </row>
        <row r="189">
          <cell r="E189">
            <v>0</v>
          </cell>
          <cell r="H189">
            <v>0</v>
          </cell>
        </row>
        <row r="190">
          <cell r="E190">
            <v>0</v>
          </cell>
          <cell r="H190">
            <v>0</v>
          </cell>
        </row>
        <row r="191">
          <cell r="E191">
            <v>0</v>
          </cell>
          <cell r="H191">
            <v>0</v>
          </cell>
        </row>
        <row r="192">
          <cell r="E192">
            <v>0</v>
          </cell>
          <cell r="H192">
            <v>0</v>
          </cell>
        </row>
        <row r="193">
          <cell r="E193">
            <v>0</v>
          </cell>
          <cell r="H193">
            <v>0</v>
          </cell>
        </row>
        <row r="194">
          <cell r="E194">
            <v>0</v>
          </cell>
          <cell r="H194">
            <v>0</v>
          </cell>
        </row>
        <row r="195">
          <cell r="E195">
            <v>0</v>
          </cell>
          <cell r="H195">
            <v>0</v>
          </cell>
        </row>
        <row r="196">
          <cell r="E196">
            <v>0</v>
          </cell>
          <cell r="H196">
            <v>0</v>
          </cell>
        </row>
        <row r="197">
          <cell r="E197">
            <v>0</v>
          </cell>
          <cell r="H197">
            <v>0</v>
          </cell>
        </row>
        <row r="198">
          <cell r="E198">
            <v>0</v>
          </cell>
          <cell r="H198">
            <v>0</v>
          </cell>
        </row>
        <row r="199">
          <cell r="E199">
            <v>0</v>
          </cell>
          <cell r="H199">
            <v>0</v>
          </cell>
        </row>
        <row r="200">
          <cell r="E200">
            <v>0</v>
          </cell>
          <cell r="H200">
            <v>0</v>
          </cell>
        </row>
        <row r="201">
          <cell r="E201">
            <v>0</v>
          </cell>
          <cell r="H201">
            <v>0</v>
          </cell>
        </row>
        <row r="202">
          <cell r="E202">
            <v>0</v>
          </cell>
          <cell r="H202">
            <v>0</v>
          </cell>
        </row>
        <row r="203">
          <cell r="E203">
            <v>0</v>
          </cell>
          <cell r="H203">
            <v>0</v>
          </cell>
        </row>
        <row r="204">
          <cell r="E204">
            <v>0</v>
          </cell>
          <cell r="H204">
            <v>0</v>
          </cell>
        </row>
        <row r="205">
          <cell r="E205">
            <v>0</v>
          </cell>
          <cell r="H205">
            <v>0</v>
          </cell>
        </row>
        <row r="206">
          <cell r="E206">
            <v>0</v>
          </cell>
          <cell r="H206">
            <v>0</v>
          </cell>
        </row>
        <row r="207">
          <cell r="E207">
            <v>0</v>
          </cell>
          <cell r="H207">
            <v>0</v>
          </cell>
        </row>
        <row r="208">
          <cell r="E208">
            <v>0</v>
          </cell>
          <cell r="H208">
            <v>0</v>
          </cell>
        </row>
        <row r="209">
          <cell r="E209">
            <v>0</v>
          </cell>
          <cell r="H209">
            <v>0</v>
          </cell>
        </row>
        <row r="210">
          <cell r="E210">
            <v>0</v>
          </cell>
          <cell r="H210">
            <v>0</v>
          </cell>
        </row>
        <row r="211">
          <cell r="E211">
            <v>0</v>
          </cell>
          <cell r="H211">
            <v>0</v>
          </cell>
        </row>
        <row r="212">
          <cell r="E212">
            <v>0</v>
          </cell>
          <cell r="H212">
            <v>0</v>
          </cell>
        </row>
        <row r="213">
          <cell r="E213">
            <v>0</v>
          </cell>
          <cell r="H213">
            <v>0</v>
          </cell>
        </row>
        <row r="214">
          <cell r="E214">
            <v>0</v>
          </cell>
          <cell r="H214">
            <v>0</v>
          </cell>
        </row>
        <row r="215">
          <cell r="E215">
            <v>0</v>
          </cell>
          <cell r="H215">
            <v>0</v>
          </cell>
        </row>
        <row r="216">
          <cell r="E216">
            <v>0</v>
          </cell>
          <cell r="H216">
            <v>0</v>
          </cell>
        </row>
        <row r="217">
          <cell r="E217">
            <v>0</v>
          </cell>
          <cell r="H217">
            <v>0</v>
          </cell>
        </row>
        <row r="218">
          <cell r="E218">
            <v>0</v>
          </cell>
          <cell r="H218">
            <v>0</v>
          </cell>
        </row>
        <row r="219">
          <cell r="E219">
            <v>0</v>
          </cell>
          <cell r="H219">
            <v>0</v>
          </cell>
        </row>
        <row r="220">
          <cell r="E220">
            <v>0</v>
          </cell>
          <cell r="H220">
            <v>0</v>
          </cell>
        </row>
        <row r="221">
          <cell r="E221">
            <v>0</v>
          </cell>
          <cell r="H221">
            <v>0</v>
          </cell>
        </row>
        <row r="222">
          <cell r="E222">
            <v>0</v>
          </cell>
          <cell r="H222">
            <v>0</v>
          </cell>
        </row>
        <row r="223">
          <cell r="E223">
            <v>0</v>
          </cell>
          <cell r="H223">
            <v>0</v>
          </cell>
        </row>
        <row r="224">
          <cell r="E224">
            <v>0</v>
          </cell>
          <cell r="H224">
            <v>0</v>
          </cell>
        </row>
        <row r="225">
          <cell r="E225">
            <v>0</v>
          </cell>
          <cell r="H225">
            <v>0</v>
          </cell>
        </row>
        <row r="226">
          <cell r="E226">
            <v>0</v>
          </cell>
          <cell r="H226">
            <v>0</v>
          </cell>
        </row>
        <row r="227">
          <cell r="E227">
            <v>0</v>
          </cell>
          <cell r="H227">
            <v>0</v>
          </cell>
        </row>
        <row r="228">
          <cell r="E228">
            <v>0</v>
          </cell>
          <cell r="H228">
            <v>0</v>
          </cell>
        </row>
        <row r="229">
          <cell r="E229">
            <v>0</v>
          </cell>
          <cell r="H229">
            <v>0</v>
          </cell>
        </row>
        <row r="230">
          <cell r="E230">
            <v>0</v>
          </cell>
          <cell r="H230">
            <v>0</v>
          </cell>
        </row>
        <row r="231">
          <cell r="E231">
            <v>0</v>
          </cell>
          <cell r="H231">
            <v>0</v>
          </cell>
        </row>
        <row r="232">
          <cell r="E232">
            <v>0</v>
          </cell>
          <cell r="H232">
            <v>0</v>
          </cell>
        </row>
        <row r="233">
          <cell r="E233">
            <v>0</v>
          </cell>
          <cell r="H233">
            <v>0</v>
          </cell>
        </row>
        <row r="234">
          <cell r="E234">
            <v>0</v>
          </cell>
          <cell r="H234">
            <v>0</v>
          </cell>
        </row>
        <row r="235">
          <cell r="E235">
            <v>0</v>
          </cell>
          <cell r="H235">
            <v>0</v>
          </cell>
        </row>
        <row r="236">
          <cell r="E236">
            <v>0</v>
          </cell>
          <cell r="H236">
            <v>0</v>
          </cell>
        </row>
        <row r="237">
          <cell r="E237">
            <v>0</v>
          </cell>
          <cell r="H237">
            <v>0</v>
          </cell>
        </row>
        <row r="238">
          <cell r="E238">
            <v>0</v>
          </cell>
          <cell r="H238">
            <v>0</v>
          </cell>
        </row>
        <row r="239">
          <cell r="E239">
            <v>0</v>
          </cell>
          <cell r="H239">
            <v>0</v>
          </cell>
        </row>
        <row r="240">
          <cell r="E240">
            <v>0</v>
          </cell>
          <cell r="H240">
            <v>0</v>
          </cell>
        </row>
        <row r="241">
          <cell r="E241">
            <v>0</v>
          </cell>
          <cell r="H241">
            <v>0</v>
          </cell>
        </row>
        <row r="242">
          <cell r="E242">
            <v>0</v>
          </cell>
          <cell r="H242">
            <v>0</v>
          </cell>
        </row>
        <row r="243">
          <cell r="E243">
            <v>0</v>
          </cell>
          <cell r="H243">
            <v>0</v>
          </cell>
        </row>
        <row r="244">
          <cell r="E244">
            <v>0</v>
          </cell>
          <cell r="H244">
            <v>0</v>
          </cell>
        </row>
        <row r="245">
          <cell r="E245">
            <v>0</v>
          </cell>
          <cell r="H245">
            <v>0</v>
          </cell>
        </row>
        <row r="246">
          <cell r="E246">
            <v>0</v>
          </cell>
          <cell r="H246">
            <v>0</v>
          </cell>
        </row>
        <row r="247">
          <cell r="E247">
            <v>0</v>
          </cell>
          <cell r="H247">
            <v>0</v>
          </cell>
        </row>
        <row r="248">
          <cell r="E248">
            <v>0</v>
          </cell>
          <cell r="H248">
            <v>0</v>
          </cell>
        </row>
        <row r="249">
          <cell r="E249">
            <v>0</v>
          </cell>
          <cell r="H249">
            <v>0</v>
          </cell>
        </row>
        <row r="250">
          <cell r="E250">
            <v>0</v>
          </cell>
          <cell r="H250">
            <v>0</v>
          </cell>
        </row>
        <row r="251">
          <cell r="E251">
            <v>0</v>
          </cell>
          <cell r="H251">
            <v>0</v>
          </cell>
        </row>
        <row r="252">
          <cell r="E252">
            <v>0</v>
          </cell>
          <cell r="H252">
            <v>0</v>
          </cell>
        </row>
        <row r="253">
          <cell r="E253">
            <v>0</v>
          </cell>
          <cell r="H253">
            <v>0</v>
          </cell>
        </row>
        <row r="254">
          <cell r="E254">
            <v>0</v>
          </cell>
          <cell r="H254">
            <v>0</v>
          </cell>
        </row>
        <row r="255">
          <cell r="E255">
            <v>0</v>
          </cell>
          <cell r="H255">
            <v>0</v>
          </cell>
        </row>
        <row r="256">
          <cell r="E256">
            <v>0</v>
          </cell>
          <cell r="H256">
            <v>0</v>
          </cell>
        </row>
        <row r="257">
          <cell r="E257">
            <v>0</v>
          </cell>
          <cell r="H257">
            <v>0</v>
          </cell>
        </row>
        <row r="258">
          <cell r="E258">
            <v>0</v>
          </cell>
          <cell r="H258">
            <v>0</v>
          </cell>
        </row>
        <row r="259">
          <cell r="E259">
            <v>0</v>
          </cell>
          <cell r="H259">
            <v>0</v>
          </cell>
        </row>
        <row r="260">
          <cell r="E260">
            <v>0</v>
          </cell>
          <cell r="H260">
            <v>0</v>
          </cell>
        </row>
        <row r="261">
          <cell r="E261">
            <v>0</v>
          </cell>
          <cell r="H261">
            <v>0</v>
          </cell>
        </row>
        <row r="262">
          <cell r="E262">
            <v>0</v>
          </cell>
          <cell r="H262">
            <v>0</v>
          </cell>
        </row>
        <row r="263">
          <cell r="E263">
            <v>0</v>
          </cell>
          <cell r="H263">
            <v>0</v>
          </cell>
        </row>
        <row r="264">
          <cell r="E264">
            <v>0</v>
          </cell>
          <cell r="H264">
            <v>0</v>
          </cell>
        </row>
        <row r="265">
          <cell r="E265">
            <v>0</v>
          </cell>
          <cell r="H265">
            <v>0</v>
          </cell>
        </row>
        <row r="266">
          <cell r="E266">
            <v>0</v>
          </cell>
          <cell r="H266">
            <v>0</v>
          </cell>
        </row>
        <row r="267">
          <cell r="E267">
            <v>0</v>
          </cell>
          <cell r="H267">
            <v>0</v>
          </cell>
        </row>
        <row r="268">
          <cell r="E268">
            <v>0</v>
          </cell>
          <cell r="H268">
            <v>0</v>
          </cell>
        </row>
        <row r="269">
          <cell r="E269">
            <v>0</v>
          </cell>
          <cell r="H269">
            <v>0</v>
          </cell>
        </row>
        <row r="270">
          <cell r="E270">
            <v>0</v>
          </cell>
          <cell r="H270">
            <v>0</v>
          </cell>
        </row>
        <row r="271">
          <cell r="E271">
            <v>0</v>
          </cell>
          <cell r="H271">
            <v>0</v>
          </cell>
        </row>
        <row r="272">
          <cell r="E272">
            <v>0</v>
          </cell>
          <cell r="H272">
            <v>0</v>
          </cell>
        </row>
        <row r="273">
          <cell r="E273">
            <v>0</v>
          </cell>
          <cell r="H273">
            <v>0</v>
          </cell>
        </row>
        <row r="274">
          <cell r="E274">
            <v>0</v>
          </cell>
          <cell r="H274">
            <v>0</v>
          </cell>
        </row>
        <row r="275">
          <cell r="E275">
            <v>0</v>
          </cell>
          <cell r="H275">
            <v>0</v>
          </cell>
        </row>
        <row r="276">
          <cell r="E276">
            <v>0</v>
          </cell>
          <cell r="H276">
            <v>0</v>
          </cell>
        </row>
        <row r="277">
          <cell r="E277">
            <v>0</v>
          </cell>
          <cell r="H277">
            <v>0</v>
          </cell>
        </row>
        <row r="278">
          <cell r="E278">
            <v>0</v>
          </cell>
          <cell r="H278">
            <v>0</v>
          </cell>
        </row>
        <row r="279">
          <cell r="E279">
            <v>0</v>
          </cell>
          <cell r="H279">
            <v>0</v>
          </cell>
        </row>
        <row r="280">
          <cell r="E280">
            <v>0</v>
          </cell>
          <cell r="H280">
            <v>0</v>
          </cell>
        </row>
        <row r="281">
          <cell r="E281">
            <v>0</v>
          </cell>
          <cell r="H281">
            <v>0</v>
          </cell>
        </row>
        <row r="282">
          <cell r="E282">
            <v>0</v>
          </cell>
          <cell r="H282">
            <v>0</v>
          </cell>
        </row>
        <row r="283">
          <cell r="E283">
            <v>0</v>
          </cell>
          <cell r="H283">
            <v>0</v>
          </cell>
        </row>
        <row r="284">
          <cell r="E284">
            <v>0</v>
          </cell>
          <cell r="H284">
            <v>0</v>
          </cell>
        </row>
        <row r="285">
          <cell r="E285">
            <v>0</v>
          </cell>
          <cell r="H285">
            <v>0</v>
          </cell>
        </row>
        <row r="286">
          <cell r="E286">
            <v>0</v>
          </cell>
          <cell r="H286">
            <v>0</v>
          </cell>
        </row>
        <row r="287">
          <cell r="E287">
            <v>0</v>
          </cell>
          <cell r="H287">
            <v>0</v>
          </cell>
        </row>
        <row r="288">
          <cell r="E288">
            <v>0</v>
          </cell>
          <cell r="H288">
            <v>0</v>
          </cell>
        </row>
        <row r="289">
          <cell r="E289">
            <v>0</v>
          </cell>
          <cell r="H289">
            <v>0</v>
          </cell>
        </row>
        <row r="290">
          <cell r="E290">
            <v>0</v>
          </cell>
          <cell r="H290">
            <v>0</v>
          </cell>
        </row>
        <row r="291">
          <cell r="E291">
            <v>0</v>
          </cell>
          <cell r="H291">
            <v>0</v>
          </cell>
        </row>
        <row r="292">
          <cell r="E292">
            <v>0</v>
          </cell>
          <cell r="H292">
            <v>0</v>
          </cell>
        </row>
        <row r="293">
          <cell r="E293">
            <v>0</v>
          </cell>
          <cell r="H293">
            <v>0</v>
          </cell>
        </row>
        <row r="294">
          <cell r="E294">
            <v>0</v>
          </cell>
          <cell r="H294">
            <v>0</v>
          </cell>
        </row>
        <row r="295">
          <cell r="E295">
            <v>0</v>
          </cell>
          <cell r="H295">
            <v>0</v>
          </cell>
        </row>
        <row r="296">
          <cell r="E296">
            <v>0</v>
          </cell>
          <cell r="H296">
            <v>0</v>
          </cell>
        </row>
        <row r="297">
          <cell r="E297">
            <v>0</v>
          </cell>
          <cell r="H297">
            <v>0</v>
          </cell>
        </row>
        <row r="298">
          <cell r="E298">
            <v>0</v>
          </cell>
          <cell r="H298">
            <v>0</v>
          </cell>
        </row>
        <row r="299">
          <cell r="E299">
            <v>0</v>
          </cell>
          <cell r="H299">
            <v>0</v>
          </cell>
        </row>
        <row r="300">
          <cell r="E300">
            <v>0</v>
          </cell>
          <cell r="H300">
            <v>0</v>
          </cell>
        </row>
        <row r="301">
          <cell r="E301">
            <v>0</v>
          </cell>
          <cell r="H301">
            <v>0</v>
          </cell>
        </row>
        <row r="302">
          <cell r="E302">
            <v>0</v>
          </cell>
          <cell r="H302">
            <v>0</v>
          </cell>
        </row>
        <row r="303">
          <cell r="E303">
            <v>0</v>
          </cell>
          <cell r="H303">
            <v>0</v>
          </cell>
        </row>
        <row r="304">
          <cell r="E304">
            <v>0</v>
          </cell>
          <cell r="H304">
            <v>0</v>
          </cell>
        </row>
        <row r="305">
          <cell r="E305">
            <v>0</v>
          </cell>
          <cell r="H305">
            <v>0</v>
          </cell>
        </row>
        <row r="306">
          <cell r="E306">
            <v>0</v>
          </cell>
          <cell r="H306">
            <v>0</v>
          </cell>
        </row>
        <row r="307">
          <cell r="E307">
            <v>0</v>
          </cell>
          <cell r="H307">
            <v>0</v>
          </cell>
        </row>
        <row r="308">
          <cell r="E308">
            <v>0</v>
          </cell>
          <cell r="H308">
            <v>0</v>
          </cell>
        </row>
        <row r="309">
          <cell r="E309">
            <v>0</v>
          </cell>
          <cell r="H309">
            <v>0</v>
          </cell>
        </row>
        <row r="310">
          <cell r="E310">
            <v>0</v>
          </cell>
          <cell r="H310">
            <v>0</v>
          </cell>
        </row>
        <row r="311">
          <cell r="E311">
            <v>0</v>
          </cell>
          <cell r="H311">
            <v>0</v>
          </cell>
        </row>
        <row r="312">
          <cell r="E312">
            <v>0</v>
          </cell>
          <cell r="H312">
            <v>0</v>
          </cell>
        </row>
        <row r="313">
          <cell r="E313">
            <v>0</v>
          </cell>
          <cell r="H313">
            <v>0</v>
          </cell>
        </row>
        <row r="314">
          <cell r="E314">
            <v>0</v>
          </cell>
          <cell r="H314">
            <v>0</v>
          </cell>
        </row>
        <row r="315">
          <cell r="E315">
            <v>0</v>
          </cell>
          <cell r="H315">
            <v>0</v>
          </cell>
        </row>
        <row r="316">
          <cell r="E316">
            <v>0</v>
          </cell>
          <cell r="H316">
            <v>0</v>
          </cell>
        </row>
        <row r="317">
          <cell r="E317">
            <v>0</v>
          </cell>
          <cell r="H317">
            <v>0</v>
          </cell>
        </row>
        <row r="318">
          <cell r="E318">
            <v>0</v>
          </cell>
          <cell r="H318">
            <v>0</v>
          </cell>
        </row>
        <row r="319">
          <cell r="E319">
            <v>0</v>
          </cell>
          <cell r="H319">
            <v>0</v>
          </cell>
        </row>
        <row r="320">
          <cell r="E320">
            <v>0</v>
          </cell>
          <cell r="H320">
            <v>0</v>
          </cell>
        </row>
        <row r="321">
          <cell r="E321">
            <v>0</v>
          </cell>
          <cell r="H321">
            <v>0</v>
          </cell>
        </row>
        <row r="322">
          <cell r="E322">
            <v>0</v>
          </cell>
          <cell r="H322">
            <v>0</v>
          </cell>
        </row>
        <row r="323">
          <cell r="E323">
            <v>0</v>
          </cell>
          <cell r="H323">
            <v>0</v>
          </cell>
        </row>
        <row r="324">
          <cell r="E324">
            <v>0</v>
          </cell>
          <cell r="H324">
            <v>0</v>
          </cell>
        </row>
        <row r="325">
          <cell r="E325">
            <v>0</v>
          </cell>
          <cell r="H325">
            <v>0</v>
          </cell>
        </row>
        <row r="326">
          <cell r="E326">
            <v>0</v>
          </cell>
          <cell r="H326">
            <v>0</v>
          </cell>
        </row>
        <row r="327">
          <cell r="E327">
            <v>0</v>
          </cell>
          <cell r="H327">
            <v>0</v>
          </cell>
        </row>
        <row r="328">
          <cell r="E328">
            <v>0</v>
          </cell>
          <cell r="H328">
            <v>0</v>
          </cell>
        </row>
        <row r="329">
          <cell r="E329">
            <v>0</v>
          </cell>
          <cell r="H329">
            <v>0</v>
          </cell>
        </row>
        <row r="330">
          <cell r="E330">
            <v>0</v>
          </cell>
          <cell r="H330">
            <v>0</v>
          </cell>
        </row>
        <row r="331">
          <cell r="E331">
            <v>0</v>
          </cell>
          <cell r="H331">
            <v>0</v>
          </cell>
        </row>
        <row r="332">
          <cell r="E332">
            <v>0</v>
          </cell>
          <cell r="H332">
            <v>0</v>
          </cell>
        </row>
        <row r="333">
          <cell r="E333">
            <v>0</v>
          </cell>
          <cell r="H333">
            <v>0</v>
          </cell>
        </row>
        <row r="334">
          <cell r="E334">
            <v>0</v>
          </cell>
          <cell r="H334">
            <v>0</v>
          </cell>
        </row>
        <row r="335">
          <cell r="E335">
            <v>0</v>
          </cell>
          <cell r="H335">
            <v>0</v>
          </cell>
        </row>
        <row r="336">
          <cell r="E336">
            <v>0</v>
          </cell>
          <cell r="H336">
            <v>0</v>
          </cell>
        </row>
        <row r="337">
          <cell r="E337">
            <v>0</v>
          </cell>
          <cell r="H337">
            <v>0</v>
          </cell>
        </row>
        <row r="338">
          <cell r="E338">
            <v>0</v>
          </cell>
          <cell r="H338">
            <v>0</v>
          </cell>
        </row>
        <row r="339">
          <cell r="E339">
            <v>0</v>
          </cell>
          <cell r="H339">
            <v>0</v>
          </cell>
        </row>
        <row r="340">
          <cell r="E340">
            <v>0</v>
          </cell>
          <cell r="H340">
            <v>0</v>
          </cell>
        </row>
        <row r="341">
          <cell r="E341">
            <v>0</v>
          </cell>
          <cell r="H341">
            <v>0</v>
          </cell>
        </row>
        <row r="342">
          <cell r="E342">
            <v>0</v>
          </cell>
          <cell r="H342">
            <v>0</v>
          </cell>
        </row>
        <row r="343">
          <cell r="E343">
            <v>0</v>
          </cell>
          <cell r="H343">
            <v>0</v>
          </cell>
        </row>
        <row r="344">
          <cell r="E344">
            <v>0</v>
          </cell>
          <cell r="H344">
            <v>0</v>
          </cell>
        </row>
        <row r="345">
          <cell r="E345">
            <v>0</v>
          </cell>
          <cell r="H345">
            <v>0</v>
          </cell>
        </row>
        <row r="346">
          <cell r="E346">
            <v>0</v>
          </cell>
          <cell r="H346">
            <v>0</v>
          </cell>
        </row>
        <row r="347">
          <cell r="E347">
            <v>0</v>
          </cell>
          <cell r="H347">
            <v>0</v>
          </cell>
        </row>
        <row r="348">
          <cell r="E348">
            <v>0</v>
          </cell>
          <cell r="H348">
            <v>0</v>
          </cell>
        </row>
        <row r="349">
          <cell r="E349">
            <v>0</v>
          </cell>
          <cell r="H349">
            <v>0</v>
          </cell>
        </row>
        <row r="350">
          <cell r="E350">
            <v>0</v>
          </cell>
          <cell r="H350">
            <v>0</v>
          </cell>
        </row>
        <row r="351">
          <cell r="E351">
            <v>0</v>
          </cell>
          <cell r="H351">
            <v>0</v>
          </cell>
        </row>
        <row r="352">
          <cell r="E352">
            <v>0</v>
          </cell>
          <cell r="H352">
            <v>0</v>
          </cell>
        </row>
        <row r="353">
          <cell r="E353">
            <v>0</v>
          </cell>
          <cell r="H353">
            <v>0</v>
          </cell>
        </row>
        <row r="354">
          <cell r="E354">
            <v>0</v>
          </cell>
          <cell r="H354">
            <v>0</v>
          </cell>
        </row>
        <row r="355">
          <cell r="E355">
            <v>0</v>
          </cell>
          <cell r="H355">
            <v>0</v>
          </cell>
        </row>
        <row r="356">
          <cell r="E356">
            <v>0</v>
          </cell>
          <cell r="H356">
            <v>0</v>
          </cell>
        </row>
        <row r="357">
          <cell r="E357">
            <v>0</v>
          </cell>
          <cell r="H357">
            <v>0</v>
          </cell>
        </row>
        <row r="358">
          <cell r="E358">
            <v>0</v>
          </cell>
          <cell r="H358">
            <v>0</v>
          </cell>
        </row>
        <row r="359">
          <cell r="E359">
            <v>0</v>
          </cell>
          <cell r="H359">
            <v>0</v>
          </cell>
        </row>
        <row r="360">
          <cell r="E360">
            <v>0</v>
          </cell>
          <cell r="H360">
            <v>0</v>
          </cell>
        </row>
        <row r="361">
          <cell r="E361">
            <v>0</v>
          </cell>
          <cell r="H361">
            <v>0</v>
          </cell>
        </row>
        <row r="362">
          <cell r="E362">
            <v>0</v>
          </cell>
          <cell r="H362">
            <v>0</v>
          </cell>
        </row>
        <row r="363">
          <cell r="E363">
            <v>0</v>
          </cell>
          <cell r="H363">
            <v>0</v>
          </cell>
        </row>
        <row r="364">
          <cell r="E364">
            <v>0</v>
          </cell>
          <cell r="H364">
            <v>0</v>
          </cell>
        </row>
        <row r="365">
          <cell r="E365">
            <v>0</v>
          </cell>
          <cell r="H365">
            <v>0</v>
          </cell>
        </row>
        <row r="366">
          <cell r="E366">
            <v>0</v>
          </cell>
          <cell r="H366">
            <v>0</v>
          </cell>
        </row>
        <row r="367">
          <cell r="E367">
            <v>0</v>
          </cell>
          <cell r="H367">
            <v>0</v>
          </cell>
        </row>
        <row r="368">
          <cell r="E368">
            <v>0</v>
          </cell>
          <cell r="H368">
            <v>0</v>
          </cell>
        </row>
        <row r="369">
          <cell r="E369">
            <v>0</v>
          </cell>
          <cell r="H369">
            <v>0</v>
          </cell>
        </row>
        <row r="370">
          <cell r="E370">
            <v>0</v>
          </cell>
          <cell r="H370">
            <v>0</v>
          </cell>
        </row>
        <row r="371">
          <cell r="E371">
            <v>0</v>
          </cell>
          <cell r="H371">
            <v>0</v>
          </cell>
        </row>
        <row r="372">
          <cell r="E372">
            <v>0</v>
          </cell>
          <cell r="H372">
            <v>0</v>
          </cell>
        </row>
        <row r="373">
          <cell r="E373">
            <v>0</v>
          </cell>
          <cell r="H373">
            <v>0</v>
          </cell>
        </row>
        <row r="374">
          <cell r="E374">
            <v>0</v>
          </cell>
          <cell r="H374">
            <v>0</v>
          </cell>
        </row>
        <row r="375">
          <cell r="E375">
            <v>0</v>
          </cell>
          <cell r="H375">
            <v>0</v>
          </cell>
        </row>
        <row r="376">
          <cell r="E376">
            <v>0</v>
          </cell>
          <cell r="H376">
            <v>0</v>
          </cell>
        </row>
        <row r="377">
          <cell r="E377">
            <v>0</v>
          </cell>
          <cell r="H377">
            <v>0</v>
          </cell>
        </row>
        <row r="378">
          <cell r="E378">
            <v>0</v>
          </cell>
          <cell r="H378">
            <v>0</v>
          </cell>
        </row>
        <row r="379">
          <cell r="E379">
            <v>0</v>
          </cell>
          <cell r="H379">
            <v>0</v>
          </cell>
        </row>
        <row r="380">
          <cell r="E380">
            <v>0</v>
          </cell>
          <cell r="H380">
            <v>0</v>
          </cell>
        </row>
        <row r="381">
          <cell r="E381">
            <v>0</v>
          </cell>
          <cell r="H381">
            <v>0</v>
          </cell>
        </row>
        <row r="382">
          <cell r="E382">
            <v>0</v>
          </cell>
          <cell r="H382">
            <v>0</v>
          </cell>
        </row>
        <row r="383">
          <cell r="E383">
            <v>0</v>
          </cell>
          <cell r="H383">
            <v>0</v>
          </cell>
        </row>
        <row r="384">
          <cell r="E384">
            <v>0</v>
          </cell>
          <cell r="H384">
            <v>0</v>
          </cell>
        </row>
        <row r="385">
          <cell r="E385">
            <v>0</v>
          </cell>
          <cell r="H385">
            <v>0</v>
          </cell>
        </row>
        <row r="386">
          <cell r="E386">
            <v>0</v>
          </cell>
          <cell r="H386">
            <v>0</v>
          </cell>
        </row>
        <row r="387">
          <cell r="E387">
            <v>0</v>
          </cell>
          <cell r="H387">
            <v>0</v>
          </cell>
        </row>
        <row r="388">
          <cell r="E388">
            <v>0</v>
          </cell>
          <cell r="H388">
            <v>0</v>
          </cell>
        </row>
        <row r="389">
          <cell r="E389">
            <v>0</v>
          </cell>
          <cell r="H389">
            <v>0</v>
          </cell>
        </row>
        <row r="390">
          <cell r="E390">
            <v>0</v>
          </cell>
          <cell r="H390">
            <v>0</v>
          </cell>
        </row>
        <row r="391">
          <cell r="E391">
            <v>0</v>
          </cell>
          <cell r="H391">
            <v>0</v>
          </cell>
        </row>
        <row r="392">
          <cell r="E392">
            <v>0</v>
          </cell>
          <cell r="H392">
            <v>0</v>
          </cell>
        </row>
        <row r="393">
          <cell r="E393">
            <v>0</v>
          </cell>
          <cell r="H393">
            <v>0</v>
          </cell>
        </row>
        <row r="394">
          <cell r="E394">
            <v>0</v>
          </cell>
          <cell r="H394">
            <v>0</v>
          </cell>
        </row>
        <row r="395">
          <cell r="E395">
            <v>0</v>
          </cell>
          <cell r="H395">
            <v>0</v>
          </cell>
        </row>
        <row r="396">
          <cell r="E396">
            <v>0</v>
          </cell>
          <cell r="H396">
            <v>0</v>
          </cell>
        </row>
        <row r="397">
          <cell r="E397">
            <v>0</v>
          </cell>
          <cell r="H397">
            <v>0</v>
          </cell>
        </row>
        <row r="398">
          <cell r="E398">
            <v>0</v>
          </cell>
          <cell r="H398">
            <v>0</v>
          </cell>
        </row>
        <row r="399">
          <cell r="E399">
            <v>0</v>
          </cell>
          <cell r="H399">
            <v>0</v>
          </cell>
        </row>
        <row r="400">
          <cell r="E400">
            <v>0</v>
          </cell>
          <cell r="H400">
            <v>0</v>
          </cell>
        </row>
        <row r="401">
          <cell r="E401">
            <v>0</v>
          </cell>
          <cell r="H401">
            <v>0</v>
          </cell>
        </row>
        <row r="402">
          <cell r="E402">
            <v>0</v>
          </cell>
          <cell r="H402">
            <v>0</v>
          </cell>
        </row>
        <row r="403">
          <cell r="E403">
            <v>0</v>
          </cell>
          <cell r="H403">
            <v>0</v>
          </cell>
        </row>
        <row r="404">
          <cell r="E404">
            <v>0</v>
          </cell>
          <cell r="H404">
            <v>0</v>
          </cell>
        </row>
        <row r="405">
          <cell r="E405">
            <v>0</v>
          </cell>
          <cell r="H405">
            <v>0</v>
          </cell>
        </row>
        <row r="406">
          <cell r="E406">
            <v>0</v>
          </cell>
          <cell r="H406">
            <v>0</v>
          </cell>
        </row>
        <row r="407">
          <cell r="E407">
            <v>0</v>
          </cell>
          <cell r="H407">
            <v>0</v>
          </cell>
        </row>
        <row r="408">
          <cell r="E408">
            <v>0</v>
          </cell>
          <cell r="H408">
            <v>0</v>
          </cell>
        </row>
        <row r="409">
          <cell r="E409">
            <v>0</v>
          </cell>
          <cell r="H409">
            <v>0</v>
          </cell>
        </row>
        <row r="410">
          <cell r="E410">
            <v>0</v>
          </cell>
          <cell r="H410">
            <v>0</v>
          </cell>
        </row>
        <row r="411">
          <cell r="E411">
            <v>0</v>
          </cell>
          <cell r="H411">
            <v>0</v>
          </cell>
        </row>
        <row r="412">
          <cell r="E412">
            <v>0</v>
          </cell>
          <cell r="H412">
            <v>0</v>
          </cell>
        </row>
        <row r="413">
          <cell r="E413">
            <v>0</v>
          </cell>
          <cell r="H413">
            <v>0</v>
          </cell>
        </row>
        <row r="414">
          <cell r="E414">
            <v>0</v>
          </cell>
          <cell r="H414">
            <v>0</v>
          </cell>
        </row>
        <row r="415">
          <cell r="E415">
            <v>0</v>
          </cell>
          <cell r="H415">
            <v>0</v>
          </cell>
        </row>
        <row r="416">
          <cell r="E416">
            <v>0</v>
          </cell>
          <cell r="H416">
            <v>0</v>
          </cell>
        </row>
        <row r="417">
          <cell r="E417">
            <v>0</v>
          </cell>
          <cell r="H417">
            <v>0</v>
          </cell>
        </row>
        <row r="418">
          <cell r="E418">
            <v>0</v>
          </cell>
          <cell r="H418">
            <v>0</v>
          </cell>
        </row>
        <row r="419">
          <cell r="E419">
            <v>0</v>
          </cell>
          <cell r="H419">
            <v>0</v>
          </cell>
        </row>
        <row r="420">
          <cell r="E420">
            <v>0</v>
          </cell>
          <cell r="H420">
            <v>0</v>
          </cell>
        </row>
        <row r="421">
          <cell r="E421">
            <v>0</v>
          </cell>
          <cell r="H421">
            <v>0</v>
          </cell>
        </row>
        <row r="422">
          <cell r="E422">
            <v>0</v>
          </cell>
          <cell r="H422">
            <v>0</v>
          </cell>
        </row>
        <row r="423">
          <cell r="E423">
            <v>0</v>
          </cell>
          <cell r="H423">
            <v>0</v>
          </cell>
        </row>
        <row r="424">
          <cell r="E424">
            <v>0</v>
          </cell>
          <cell r="H424">
            <v>0</v>
          </cell>
        </row>
        <row r="425">
          <cell r="E425">
            <v>0</v>
          </cell>
          <cell r="H425">
            <v>0</v>
          </cell>
        </row>
        <row r="426">
          <cell r="E426">
            <v>0</v>
          </cell>
          <cell r="H426">
            <v>0</v>
          </cell>
        </row>
        <row r="427">
          <cell r="E427">
            <v>0</v>
          </cell>
          <cell r="H427">
            <v>0</v>
          </cell>
        </row>
        <row r="428">
          <cell r="E428">
            <v>0</v>
          </cell>
          <cell r="H428">
            <v>0</v>
          </cell>
        </row>
        <row r="429">
          <cell r="E429">
            <v>0</v>
          </cell>
          <cell r="H429">
            <v>0</v>
          </cell>
        </row>
        <row r="430">
          <cell r="E430">
            <v>0</v>
          </cell>
          <cell r="H430">
            <v>0</v>
          </cell>
        </row>
        <row r="431">
          <cell r="E431">
            <v>0</v>
          </cell>
          <cell r="H431">
            <v>0</v>
          </cell>
        </row>
        <row r="432">
          <cell r="E432">
            <v>0</v>
          </cell>
          <cell r="H432">
            <v>0</v>
          </cell>
        </row>
        <row r="433">
          <cell r="E433">
            <v>0</v>
          </cell>
          <cell r="H433">
            <v>0</v>
          </cell>
        </row>
        <row r="434">
          <cell r="E434">
            <v>0</v>
          </cell>
          <cell r="H434">
            <v>0</v>
          </cell>
        </row>
        <row r="435">
          <cell r="E435">
            <v>0</v>
          </cell>
          <cell r="H435">
            <v>0</v>
          </cell>
        </row>
        <row r="436">
          <cell r="E436">
            <v>0</v>
          </cell>
          <cell r="H436">
            <v>0</v>
          </cell>
        </row>
        <row r="437">
          <cell r="E437">
            <v>0</v>
          </cell>
          <cell r="H437">
            <v>0</v>
          </cell>
        </row>
        <row r="438">
          <cell r="E438">
            <v>0</v>
          </cell>
          <cell r="H438">
            <v>0</v>
          </cell>
        </row>
        <row r="439">
          <cell r="E439">
            <v>0</v>
          </cell>
          <cell r="H439">
            <v>0</v>
          </cell>
        </row>
        <row r="440">
          <cell r="E440">
            <v>0</v>
          </cell>
          <cell r="H440">
            <v>0</v>
          </cell>
        </row>
        <row r="441">
          <cell r="E441">
            <v>0</v>
          </cell>
          <cell r="H441">
            <v>0</v>
          </cell>
        </row>
        <row r="442">
          <cell r="E442">
            <v>0</v>
          </cell>
          <cell r="H442">
            <v>0</v>
          </cell>
        </row>
        <row r="443">
          <cell r="E443">
            <v>0</v>
          </cell>
          <cell r="H443">
            <v>0</v>
          </cell>
        </row>
        <row r="444">
          <cell r="E444">
            <v>0</v>
          </cell>
          <cell r="H444">
            <v>0</v>
          </cell>
        </row>
        <row r="445">
          <cell r="E445">
            <v>0</v>
          </cell>
          <cell r="H445">
            <v>0</v>
          </cell>
        </row>
        <row r="446">
          <cell r="E446">
            <v>0</v>
          </cell>
          <cell r="H446">
            <v>0</v>
          </cell>
        </row>
        <row r="447">
          <cell r="E447">
            <v>0</v>
          </cell>
          <cell r="H447">
            <v>0</v>
          </cell>
        </row>
        <row r="448">
          <cell r="E448">
            <v>0</v>
          </cell>
          <cell r="H448">
            <v>0</v>
          </cell>
        </row>
        <row r="449">
          <cell r="E449">
            <v>0</v>
          </cell>
          <cell r="H449">
            <v>0</v>
          </cell>
        </row>
        <row r="450">
          <cell r="E450">
            <v>0</v>
          </cell>
          <cell r="H450">
            <v>0</v>
          </cell>
        </row>
        <row r="451">
          <cell r="E451">
            <v>0</v>
          </cell>
          <cell r="H451">
            <v>0</v>
          </cell>
        </row>
        <row r="452">
          <cell r="E452">
            <v>0</v>
          </cell>
          <cell r="H452">
            <v>0</v>
          </cell>
        </row>
        <row r="453">
          <cell r="E453">
            <v>0</v>
          </cell>
          <cell r="H453">
            <v>0</v>
          </cell>
        </row>
        <row r="454">
          <cell r="E454">
            <v>0</v>
          </cell>
          <cell r="H454">
            <v>0</v>
          </cell>
        </row>
        <row r="455">
          <cell r="E455">
            <v>0</v>
          </cell>
          <cell r="H455">
            <v>0</v>
          </cell>
        </row>
        <row r="456">
          <cell r="E456">
            <v>0</v>
          </cell>
          <cell r="H456">
            <v>0</v>
          </cell>
        </row>
        <row r="457">
          <cell r="E457">
            <v>0</v>
          </cell>
          <cell r="H457">
            <v>0</v>
          </cell>
        </row>
        <row r="458">
          <cell r="E458">
            <v>0</v>
          </cell>
          <cell r="H458">
            <v>0</v>
          </cell>
        </row>
        <row r="459">
          <cell r="E459">
            <v>0</v>
          </cell>
          <cell r="H459">
            <v>0</v>
          </cell>
        </row>
        <row r="460">
          <cell r="E460">
            <v>0</v>
          </cell>
          <cell r="H460">
            <v>0</v>
          </cell>
        </row>
        <row r="461">
          <cell r="E461">
            <v>0</v>
          </cell>
          <cell r="H461">
            <v>0</v>
          </cell>
        </row>
        <row r="462">
          <cell r="E462">
            <v>0</v>
          </cell>
          <cell r="H462">
            <v>0</v>
          </cell>
        </row>
        <row r="463">
          <cell r="E463">
            <v>0</v>
          </cell>
          <cell r="H463">
            <v>0</v>
          </cell>
        </row>
        <row r="464">
          <cell r="E464">
            <v>0</v>
          </cell>
          <cell r="H464">
            <v>0</v>
          </cell>
        </row>
        <row r="465">
          <cell r="E465">
            <v>0</v>
          </cell>
          <cell r="H465">
            <v>0</v>
          </cell>
        </row>
        <row r="466">
          <cell r="E466">
            <v>0</v>
          </cell>
          <cell r="H466">
            <v>0</v>
          </cell>
        </row>
        <row r="467">
          <cell r="E467">
            <v>0</v>
          </cell>
          <cell r="H467">
            <v>0</v>
          </cell>
        </row>
        <row r="468">
          <cell r="E468">
            <v>0</v>
          </cell>
          <cell r="H468">
            <v>0</v>
          </cell>
        </row>
        <row r="469">
          <cell r="E469">
            <v>0</v>
          </cell>
          <cell r="H469">
            <v>0</v>
          </cell>
        </row>
        <row r="470">
          <cell r="E470">
            <v>0</v>
          </cell>
          <cell r="H470">
            <v>0</v>
          </cell>
        </row>
        <row r="471">
          <cell r="E471">
            <v>0</v>
          </cell>
          <cell r="H471">
            <v>0</v>
          </cell>
        </row>
        <row r="472">
          <cell r="E472">
            <v>0</v>
          </cell>
          <cell r="H472">
            <v>0</v>
          </cell>
        </row>
        <row r="473">
          <cell r="E473">
            <v>0</v>
          </cell>
          <cell r="H473">
            <v>0</v>
          </cell>
        </row>
        <row r="474">
          <cell r="E474">
            <v>0</v>
          </cell>
          <cell r="H474">
            <v>0</v>
          </cell>
        </row>
        <row r="475">
          <cell r="E475">
            <v>0</v>
          </cell>
          <cell r="H475">
            <v>0</v>
          </cell>
        </row>
        <row r="476">
          <cell r="E476">
            <v>0</v>
          </cell>
          <cell r="H476">
            <v>0</v>
          </cell>
        </row>
        <row r="477">
          <cell r="E477">
            <v>0</v>
          </cell>
          <cell r="H477">
            <v>0</v>
          </cell>
        </row>
        <row r="478">
          <cell r="E478">
            <v>0</v>
          </cell>
          <cell r="H478">
            <v>0</v>
          </cell>
        </row>
        <row r="479">
          <cell r="E479">
            <v>0</v>
          </cell>
          <cell r="H479">
            <v>0</v>
          </cell>
        </row>
        <row r="480">
          <cell r="E480">
            <v>0</v>
          </cell>
          <cell r="H480">
            <v>0</v>
          </cell>
        </row>
        <row r="481">
          <cell r="E481">
            <v>0</v>
          </cell>
          <cell r="H481">
            <v>0</v>
          </cell>
        </row>
        <row r="482">
          <cell r="E482">
            <v>0</v>
          </cell>
          <cell r="H482">
            <v>0</v>
          </cell>
        </row>
        <row r="483">
          <cell r="E483">
            <v>0</v>
          </cell>
          <cell r="H483">
            <v>0</v>
          </cell>
        </row>
        <row r="484">
          <cell r="E484">
            <v>0</v>
          </cell>
          <cell r="H484">
            <v>0</v>
          </cell>
        </row>
        <row r="485">
          <cell r="E485">
            <v>0</v>
          </cell>
          <cell r="H485">
            <v>0</v>
          </cell>
        </row>
        <row r="486">
          <cell r="E486">
            <v>0</v>
          </cell>
          <cell r="H486">
            <v>0</v>
          </cell>
        </row>
        <row r="487">
          <cell r="E487">
            <v>0</v>
          </cell>
          <cell r="H487">
            <v>0</v>
          </cell>
        </row>
        <row r="488">
          <cell r="E488">
            <v>0</v>
          </cell>
          <cell r="H488">
            <v>0</v>
          </cell>
        </row>
        <row r="489">
          <cell r="E489">
            <v>0</v>
          </cell>
          <cell r="H489">
            <v>0</v>
          </cell>
        </row>
        <row r="490">
          <cell r="E490">
            <v>0</v>
          </cell>
          <cell r="H490">
            <v>0</v>
          </cell>
        </row>
        <row r="491">
          <cell r="E491">
            <v>0</v>
          </cell>
          <cell r="H491">
            <v>0</v>
          </cell>
        </row>
        <row r="492">
          <cell r="E492">
            <v>0</v>
          </cell>
          <cell r="H492">
            <v>0</v>
          </cell>
        </row>
        <row r="493">
          <cell r="E493">
            <v>0</v>
          </cell>
          <cell r="H493">
            <v>0</v>
          </cell>
        </row>
        <row r="494">
          <cell r="E494">
            <v>0</v>
          </cell>
          <cell r="H494">
            <v>0</v>
          </cell>
        </row>
        <row r="495">
          <cell r="E495">
            <v>0</v>
          </cell>
          <cell r="H495">
            <v>0</v>
          </cell>
        </row>
        <row r="496">
          <cell r="E496">
            <v>0</v>
          </cell>
          <cell r="H496">
            <v>0</v>
          </cell>
        </row>
        <row r="497">
          <cell r="E497">
            <v>0</v>
          </cell>
          <cell r="H497">
            <v>0</v>
          </cell>
        </row>
        <row r="498">
          <cell r="E498">
            <v>0</v>
          </cell>
          <cell r="H498">
            <v>0</v>
          </cell>
        </row>
        <row r="499">
          <cell r="E499">
            <v>0</v>
          </cell>
          <cell r="H499">
            <v>0</v>
          </cell>
        </row>
        <row r="500">
          <cell r="E500">
            <v>0</v>
          </cell>
          <cell r="H500">
            <v>0</v>
          </cell>
        </row>
        <row r="501">
          <cell r="E501">
            <v>0</v>
          </cell>
          <cell r="H501">
            <v>0</v>
          </cell>
        </row>
        <row r="502">
          <cell r="E502">
            <v>0</v>
          </cell>
          <cell r="H502">
            <v>0</v>
          </cell>
        </row>
        <row r="503">
          <cell r="E503">
            <v>0</v>
          </cell>
          <cell r="H503">
            <v>0</v>
          </cell>
        </row>
        <row r="504">
          <cell r="E504">
            <v>0</v>
          </cell>
          <cell r="H504">
            <v>0</v>
          </cell>
        </row>
        <row r="505">
          <cell r="E505">
            <v>0</v>
          </cell>
          <cell r="H505">
            <v>0</v>
          </cell>
        </row>
        <row r="506">
          <cell r="E506">
            <v>0</v>
          </cell>
          <cell r="H506">
            <v>0</v>
          </cell>
        </row>
        <row r="507">
          <cell r="E507">
            <v>0</v>
          </cell>
          <cell r="H507">
            <v>0</v>
          </cell>
        </row>
        <row r="508">
          <cell r="E508">
            <v>0</v>
          </cell>
          <cell r="H508">
            <v>0</v>
          </cell>
        </row>
        <row r="509">
          <cell r="E509">
            <v>0</v>
          </cell>
          <cell r="H509">
            <v>0</v>
          </cell>
        </row>
        <row r="510">
          <cell r="E510">
            <v>0</v>
          </cell>
          <cell r="H510">
            <v>0</v>
          </cell>
        </row>
        <row r="511">
          <cell r="E511">
            <v>0</v>
          </cell>
          <cell r="H511">
            <v>0</v>
          </cell>
        </row>
        <row r="512">
          <cell r="E512">
            <v>0</v>
          </cell>
          <cell r="H512">
            <v>0</v>
          </cell>
        </row>
        <row r="513">
          <cell r="E513">
            <v>0</v>
          </cell>
          <cell r="H513">
            <v>0</v>
          </cell>
        </row>
        <row r="514">
          <cell r="E514">
            <v>0</v>
          </cell>
          <cell r="H514">
            <v>0</v>
          </cell>
        </row>
        <row r="515">
          <cell r="E515">
            <v>0</v>
          </cell>
          <cell r="H515">
            <v>0</v>
          </cell>
        </row>
        <row r="516">
          <cell r="E516">
            <v>0</v>
          </cell>
          <cell r="H516">
            <v>0</v>
          </cell>
        </row>
        <row r="517">
          <cell r="E517">
            <v>0</v>
          </cell>
          <cell r="H517">
            <v>0</v>
          </cell>
        </row>
        <row r="518">
          <cell r="E518">
            <v>0</v>
          </cell>
          <cell r="H518">
            <v>0</v>
          </cell>
        </row>
        <row r="519">
          <cell r="E519">
            <v>0</v>
          </cell>
          <cell r="H519">
            <v>0</v>
          </cell>
        </row>
        <row r="520">
          <cell r="E520">
            <v>0</v>
          </cell>
          <cell r="H520">
            <v>0</v>
          </cell>
        </row>
        <row r="521">
          <cell r="E521">
            <v>0</v>
          </cell>
          <cell r="H521">
            <v>0</v>
          </cell>
        </row>
        <row r="522">
          <cell r="E522">
            <v>0</v>
          </cell>
          <cell r="H522">
            <v>0</v>
          </cell>
        </row>
        <row r="523">
          <cell r="E523">
            <v>0</v>
          </cell>
          <cell r="H523">
            <v>0</v>
          </cell>
        </row>
        <row r="524">
          <cell r="E524">
            <v>0</v>
          </cell>
          <cell r="H524">
            <v>0</v>
          </cell>
        </row>
        <row r="525">
          <cell r="E525">
            <v>0</v>
          </cell>
          <cell r="H525">
            <v>0</v>
          </cell>
        </row>
        <row r="526">
          <cell r="E526">
            <v>0</v>
          </cell>
          <cell r="H526">
            <v>0</v>
          </cell>
        </row>
        <row r="527">
          <cell r="E527">
            <v>0</v>
          </cell>
          <cell r="H527">
            <v>0</v>
          </cell>
        </row>
        <row r="528">
          <cell r="E528">
            <v>0</v>
          </cell>
          <cell r="H528">
            <v>0</v>
          </cell>
        </row>
        <row r="529">
          <cell r="E529">
            <v>0</v>
          </cell>
          <cell r="H529">
            <v>0</v>
          </cell>
        </row>
        <row r="530">
          <cell r="E530">
            <v>0</v>
          </cell>
          <cell r="H530">
            <v>0</v>
          </cell>
        </row>
        <row r="531">
          <cell r="E531">
            <v>0</v>
          </cell>
          <cell r="H531">
            <v>0</v>
          </cell>
        </row>
        <row r="532">
          <cell r="E532">
            <v>0</v>
          </cell>
          <cell r="H532">
            <v>0</v>
          </cell>
        </row>
        <row r="533">
          <cell r="E533">
            <v>0</v>
          </cell>
          <cell r="H533">
            <v>0</v>
          </cell>
        </row>
        <row r="534">
          <cell r="E534">
            <v>0</v>
          </cell>
          <cell r="H534">
            <v>0</v>
          </cell>
        </row>
        <row r="535">
          <cell r="E535">
            <v>0</v>
          </cell>
          <cell r="H535">
            <v>0</v>
          </cell>
        </row>
        <row r="536">
          <cell r="E536">
            <v>0</v>
          </cell>
          <cell r="H536">
            <v>0</v>
          </cell>
        </row>
        <row r="537">
          <cell r="E537">
            <v>0</v>
          </cell>
          <cell r="H537">
            <v>0</v>
          </cell>
        </row>
        <row r="538">
          <cell r="E538">
            <v>0</v>
          </cell>
          <cell r="H538">
            <v>0</v>
          </cell>
        </row>
        <row r="539">
          <cell r="E539">
            <v>0</v>
          </cell>
          <cell r="H539">
            <v>0</v>
          </cell>
        </row>
        <row r="540">
          <cell r="E540">
            <v>0</v>
          </cell>
          <cell r="H540">
            <v>0</v>
          </cell>
        </row>
        <row r="541">
          <cell r="E541">
            <v>0</v>
          </cell>
          <cell r="H541">
            <v>0</v>
          </cell>
        </row>
        <row r="542">
          <cell r="E542">
            <v>0</v>
          </cell>
          <cell r="H542">
            <v>0</v>
          </cell>
        </row>
        <row r="543">
          <cell r="E543">
            <v>0</v>
          </cell>
          <cell r="H543">
            <v>0</v>
          </cell>
        </row>
        <row r="544">
          <cell r="E544">
            <v>0</v>
          </cell>
          <cell r="H544">
            <v>0</v>
          </cell>
        </row>
        <row r="545">
          <cell r="E545">
            <v>0</v>
          </cell>
          <cell r="H545">
            <v>0</v>
          </cell>
        </row>
        <row r="546">
          <cell r="E546">
            <v>0</v>
          </cell>
          <cell r="H546">
            <v>0</v>
          </cell>
        </row>
        <row r="547">
          <cell r="E547">
            <v>0</v>
          </cell>
          <cell r="H547">
            <v>0</v>
          </cell>
        </row>
        <row r="548">
          <cell r="E548">
            <v>0</v>
          </cell>
          <cell r="H548">
            <v>0</v>
          </cell>
        </row>
        <row r="549">
          <cell r="E549">
            <v>0</v>
          </cell>
          <cell r="H549">
            <v>0</v>
          </cell>
        </row>
        <row r="550">
          <cell r="E550">
            <v>0</v>
          </cell>
          <cell r="H550">
            <v>0</v>
          </cell>
        </row>
        <row r="551">
          <cell r="E551">
            <v>0</v>
          </cell>
          <cell r="H551">
            <v>0</v>
          </cell>
        </row>
        <row r="552">
          <cell r="E552">
            <v>0</v>
          </cell>
          <cell r="H552">
            <v>0</v>
          </cell>
        </row>
        <row r="553">
          <cell r="E553">
            <v>0</v>
          </cell>
          <cell r="H553">
            <v>0</v>
          </cell>
        </row>
        <row r="554">
          <cell r="E554">
            <v>0</v>
          </cell>
          <cell r="H554">
            <v>0</v>
          </cell>
        </row>
        <row r="555">
          <cell r="E555">
            <v>0</v>
          </cell>
          <cell r="H555">
            <v>0</v>
          </cell>
        </row>
        <row r="556">
          <cell r="E556">
            <v>0</v>
          </cell>
          <cell r="H556">
            <v>0</v>
          </cell>
        </row>
        <row r="557">
          <cell r="E557">
            <v>0</v>
          </cell>
          <cell r="H557">
            <v>0</v>
          </cell>
        </row>
        <row r="558">
          <cell r="E558">
            <v>0</v>
          </cell>
          <cell r="H558">
            <v>0</v>
          </cell>
        </row>
        <row r="559">
          <cell r="E559">
            <v>0</v>
          </cell>
          <cell r="H559">
            <v>0</v>
          </cell>
        </row>
        <row r="560">
          <cell r="E560">
            <v>0</v>
          </cell>
          <cell r="H560">
            <v>0</v>
          </cell>
        </row>
        <row r="561">
          <cell r="E561">
            <v>0</v>
          </cell>
          <cell r="H561">
            <v>0</v>
          </cell>
        </row>
        <row r="562">
          <cell r="E562">
            <v>0</v>
          </cell>
          <cell r="H562">
            <v>0</v>
          </cell>
        </row>
        <row r="563">
          <cell r="E563">
            <v>0</v>
          </cell>
          <cell r="H563">
            <v>0</v>
          </cell>
        </row>
        <row r="564">
          <cell r="E564">
            <v>0</v>
          </cell>
          <cell r="H564">
            <v>0</v>
          </cell>
        </row>
        <row r="565">
          <cell r="E565">
            <v>0</v>
          </cell>
          <cell r="H565">
            <v>0</v>
          </cell>
        </row>
        <row r="566">
          <cell r="E566">
            <v>0</v>
          </cell>
          <cell r="H566">
            <v>0</v>
          </cell>
        </row>
        <row r="567">
          <cell r="E567">
            <v>0</v>
          </cell>
          <cell r="H567">
            <v>0</v>
          </cell>
        </row>
        <row r="568">
          <cell r="E568">
            <v>0</v>
          </cell>
          <cell r="H568">
            <v>0</v>
          </cell>
        </row>
        <row r="569">
          <cell r="E569">
            <v>0</v>
          </cell>
          <cell r="H569">
            <v>0</v>
          </cell>
        </row>
        <row r="570">
          <cell r="E570">
            <v>0</v>
          </cell>
          <cell r="H570">
            <v>0</v>
          </cell>
        </row>
        <row r="571">
          <cell r="E571">
            <v>0</v>
          </cell>
          <cell r="H571">
            <v>0</v>
          </cell>
        </row>
        <row r="572">
          <cell r="E572">
            <v>0</v>
          </cell>
          <cell r="H572">
            <v>0</v>
          </cell>
        </row>
        <row r="573">
          <cell r="E573">
            <v>0</v>
          </cell>
          <cell r="H573">
            <v>0</v>
          </cell>
        </row>
        <row r="574">
          <cell r="E574">
            <v>0</v>
          </cell>
          <cell r="H574">
            <v>0</v>
          </cell>
        </row>
        <row r="575">
          <cell r="E575">
            <v>0</v>
          </cell>
          <cell r="H575">
            <v>0</v>
          </cell>
        </row>
        <row r="576">
          <cell r="E576">
            <v>0</v>
          </cell>
          <cell r="H576">
            <v>0</v>
          </cell>
        </row>
        <row r="577">
          <cell r="E577">
            <v>0</v>
          </cell>
          <cell r="H577">
            <v>0</v>
          </cell>
        </row>
        <row r="578">
          <cell r="E578">
            <v>0</v>
          </cell>
          <cell r="H578">
            <v>0</v>
          </cell>
        </row>
        <row r="579">
          <cell r="E579">
            <v>0</v>
          </cell>
          <cell r="H579">
            <v>0</v>
          </cell>
        </row>
        <row r="580">
          <cell r="E580">
            <v>0</v>
          </cell>
          <cell r="H580">
            <v>0</v>
          </cell>
        </row>
        <row r="581">
          <cell r="E581">
            <v>0</v>
          </cell>
          <cell r="H581">
            <v>0</v>
          </cell>
        </row>
        <row r="582">
          <cell r="E582">
            <v>0</v>
          </cell>
          <cell r="H582">
            <v>0</v>
          </cell>
        </row>
        <row r="583">
          <cell r="E583">
            <v>0</v>
          </cell>
          <cell r="H583">
            <v>0</v>
          </cell>
        </row>
        <row r="584">
          <cell r="E584">
            <v>0</v>
          </cell>
          <cell r="H584">
            <v>0</v>
          </cell>
        </row>
        <row r="585">
          <cell r="E585">
            <v>0</v>
          </cell>
          <cell r="H585">
            <v>0</v>
          </cell>
        </row>
        <row r="586">
          <cell r="E586">
            <v>0</v>
          </cell>
          <cell r="H586">
            <v>0</v>
          </cell>
        </row>
        <row r="587">
          <cell r="E587">
            <v>0</v>
          </cell>
          <cell r="H587">
            <v>0</v>
          </cell>
        </row>
        <row r="588">
          <cell r="E588">
            <v>0</v>
          </cell>
          <cell r="H588">
            <v>0</v>
          </cell>
        </row>
        <row r="589">
          <cell r="E589">
            <v>0</v>
          </cell>
          <cell r="H589">
            <v>0</v>
          </cell>
        </row>
        <row r="590">
          <cell r="E590">
            <v>0</v>
          </cell>
          <cell r="H590">
            <v>0</v>
          </cell>
        </row>
        <row r="591">
          <cell r="E591">
            <v>0</v>
          </cell>
          <cell r="H591">
            <v>0</v>
          </cell>
        </row>
        <row r="592">
          <cell r="E592">
            <v>0</v>
          </cell>
          <cell r="H592">
            <v>0</v>
          </cell>
        </row>
        <row r="593">
          <cell r="E593">
            <v>0</v>
          </cell>
          <cell r="H593">
            <v>0</v>
          </cell>
        </row>
        <row r="594">
          <cell r="E594">
            <v>0</v>
          </cell>
          <cell r="H594">
            <v>0</v>
          </cell>
        </row>
        <row r="595">
          <cell r="E595">
            <v>0</v>
          </cell>
          <cell r="H595">
            <v>0</v>
          </cell>
        </row>
        <row r="596">
          <cell r="E596">
            <v>0</v>
          </cell>
          <cell r="H596">
            <v>0</v>
          </cell>
        </row>
        <row r="597">
          <cell r="E597">
            <v>0</v>
          </cell>
          <cell r="H597">
            <v>0</v>
          </cell>
        </row>
        <row r="598">
          <cell r="E598">
            <v>0</v>
          </cell>
          <cell r="H598">
            <v>0</v>
          </cell>
        </row>
        <row r="599">
          <cell r="E599">
            <v>0</v>
          </cell>
          <cell r="H599">
            <v>0</v>
          </cell>
        </row>
        <row r="600">
          <cell r="E600">
            <v>0</v>
          </cell>
          <cell r="H600">
            <v>0</v>
          </cell>
        </row>
        <row r="601">
          <cell r="E601">
            <v>0</v>
          </cell>
          <cell r="H601">
            <v>0</v>
          </cell>
        </row>
        <row r="602">
          <cell r="E602">
            <v>0</v>
          </cell>
          <cell r="H602">
            <v>0</v>
          </cell>
        </row>
        <row r="603">
          <cell r="E603">
            <v>0</v>
          </cell>
          <cell r="H603">
            <v>0</v>
          </cell>
        </row>
        <row r="604">
          <cell r="E604">
            <v>0</v>
          </cell>
          <cell r="H604">
            <v>0</v>
          </cell>
        </row>
        <row r="605">
          <cell r="E605">
            <v>0</v>
          </cell>
          <cell r="H605">
            <v>0</v>
          </cell>
        </row>
        <row r="606">
          <cell r="E606">
            <v>0</v>
          </cell>
          <cell r="H606">
            <v>0</v>
          </cell>
        </row>
        <row r="607">
          <cell r="E607">
            <v>0</v>
          </cell>
          <cell r="H607">
            <v>0</v>
          </cell>
        </row>
        <row r="608">
          <cell r="E608">
            <v>0</v>
          </cell>
          <cell r="H608">
            <v>0</v>
          </cell>
        </row>
        <row r="609">
          <cell r="E609">
            <v>0</v>
          </cell>
          <cell r="H609">
            <v>0</v>
          </cell>
        </row>
        <row r="610">
          <cell r="E610">
            <v>0</v>
          </cell>
          <cell r="H610">
            <v>0</v>
          </cell>
        </row>
        <row r="611">
          <cell r="E611">
            <v>0</v>
          </cell>
          <cell r="H611">
            <v>0</v>
          </cell>
        </row>
        <row r="612">
          <cell r="E612">
            <v>0</v>
          </cell>
          <cell r="H612">
            <v>0</v>
          </cell>
        </row>
        <row r="613">
          <cell r="E613">
            <v>0</v>
          </cell>
          <cell r="H613">
            <v>0</v>
          </cell>
        </row>
        <row r="614">
          <cell r="E614">
            <v>0</v>
          </cell>
          <cell r="H614">
            <v>0</v>
          </cell>
        </row>
        <row r="615">
          <cell r="E615">
            <v>0</v>
          </cell>
          <cell r="H615">
            <v>0</v>
          </cell>
        </row>
        <row r="616">
          <cell r="E616">
            <v>0</v>
          </cell>
          <cell r="H616">
            <v>0</v>
          </cell>
        </row>
        <row r="617">
          <cell r="E617">
            <v>0</v>
          </cell>
          <cell r="H617">
            <v>0</v>
          </cell>
        </row>
        <row r="618">
          <cell r="E618">
            <v>0</v>
          </cell>
          <cell r="H618">
            <v>0</v>
          </cell>
        </row>
        <row r="619">
          <cell r="E619">
            <v>0</v>
          </cell>
          <cell r="H619">
            <v>0</v>
          </cell>
        </row>
        <row r="620">
          <cell r="E620">
            <v>0</v>
          </cell>
          <cell r="H620">
            <v>0</v>
          </cell>
        </row>
        <row r="621">
          <cell r="E621">
            <v>0</v>
          </cell>
          <cell r="H621">
            <v>0</v>
          </cell>
        </row>
        <row r="622">
          <cell r="E622">
            <v>0</v>
          </cell>
          <cell r="H622">
            <v>0</v>
          </cell>
        </row>
        <row r="623">
          <cell r="E623">
            <v>0</v>
          </cell>
          <cell r="H623">
            <v>0</v>
          </cell>
        </row>
        <row r="624">
          <cell r="E624">
            <v>0</v>
          </cell>
          <cell r="H624">
            <v>0</v>
          </cell>
        </row>
        <row r="625">
          <cell r="E625">
            <v>0</v>
          </cell>
          <cell r="H625">
            <v>0</v>
          </cell>
        </row>
        <row r="626">
          <cell r="E626">
            <v>0</v>
          </cell>
          <cell r="H626">
            <v>0</v>
          </cell>
        </row>
        <row r="627">
          <cell r="E627">
            <v>0</v>
          </cell>
          <cell r="H627">
            <v>0</v>
          </cell>
        </row>
        <row r="628">
          <cell r="E628">
            <v>0</v>
          </cell>
          <cell r="H628">
            <v>0</v>
          </cell>
        </row>
        <row r="629">
          <cell r="E629">
            <v>0</v>
          </cell>
          <cell r="H629">
            <v>0</v>
          </cell>
        </row>
        <row r="630">
          <cell r="E630">
            <v>0</v>
          </cell>
          <cell r="H630">
            <v>0</v>
          </cell>
        </row>
        <row r="631">
          <cell r="E631">
            <v>0</v>
          </cell>
          <cell r="H631">
            <v>0</v>
          </cell>
        </row>
        <row r="632">
          <cell r="E632">
            <v>0</v>
          </cell>
          <cell r="H632">
            <v>0</v>
          </cell>
        </row>
        <row r="633">
          <cell r="E633">
            <v>0</v>
          </cell>
          <cell r="H633">
            <v>0</v>
          </cell>
        </row>
        <row r="634">
          <cell r="E634">
            <v>0</v>
          </cell>
          <cell r="H634">
            <v>0</v>
          </cell>
        </row>
        <row r="635">
          <cell r="E635">
            <v>0</v>
          </cell>
          <cell r="H635">
            <v>0</v>
          </cell>
        </row>
        <row r="636">
          <cell r="E636">
            <v>0</v>
          </cell>
          <cell r="H636">
            <v>0</v>
          </cell>
        </row>
        <row r="637">
          <cell r="E637">
            <v>0</v>
          </cell>
          <cell r="H637">
            <v>0</v>
          </cell>
        </row>
        <row r="638">
          <cell r="E638">
            <v>0</v>
          </cell>
          <cell r="H638">
            <v>0</v>
          </cell>
        </row>
        <row r="639">
          <cell r="E639">
            <v>0</v>
          </cell>
          <cell r="H639">
            <v>0</v>
          </cell>
        </row>
        <row r="640">
          <cell r="E640">
            <v>0</v>
          </cell>
          <cell r="H640">
            <v>0</v>
          </cell>
        </row>
        <row r="641">
          <cell r="E641">
            <v>0</v>
          </cell>
          <cell r="H641">
            <v>0</v>
          </cell>
        </row>
        <row r="642">
          <cell r="E642">
            <v>0</v>
          </cell>
          <cell r="H642">
            <v>0</v>
          </cell>
        </row>
        <row r="643">
          <cell r="E643">
            <v>0</v>
          </cell>
          <cell r="H643">
            <v>0</v>
          </cell>
        </row>
        <row r="644">
          <cell r="E644">
            <v>0</v>
          </cell>
          <cell r="H644">
            <v>0</v>
          </cell>
        </row>
        <row r="645">
          <cell r="E645">
            <v>0</v>
          </cell>
          <cell r="H645">
            <v>0</v>
          </cell>
        </row>
        <row r="646">
          <cell r="E646">
            <v>0</v>
          </cell>
          <cell r="H646">
            <v>0</v>
          </cell>
        </row>
        <row r="647">
          <cell r="E647">
            <v>0</v>
          </cell>
          <cell r="H647">
            <v>0</v>
          </cell>
        </row>
        <row r="648">
          <cell r="E648">
            <v>0</v>
          </cell>
          <cell r="H648">
            <v>0</v>
          </cell>
        </row>
        <row r="649">
          <cell r="E649">
            <v>0</v>
          </cell>
          <cell r="H649">
            <v>0</v>
          </cell>
        </row>
        <row r="650">
          <cell r="E650">
            <v>0</v>
          </cell>
          <cell r="H650">
            <v>0</v>
          </cell>
        </row>
        <row r="651">
          <cell r="E651">
            <v>0</v>
          </cell>
          <cell r="H651">
            <v>0</v>
          </cell>
        </row>
        <row r="652">
          <cell r="E652">
            <v>0</v>
          </cell>
          <cell r="H652">
            <v>0</v>
          </cell>
        </row>
        <row r="653">
          <cell r="E653">
            <v>0</v>
          </cell>
          <cell r="H653">
            <v>0</v>
          </cell>
        </row>
        <row r="654">
          <cell r="E654">
            <v>0</v>
          </cell>
          <cell r="H654">
            <v>0</v>
          </cell>
        </row>
        <row r="655">
          <cell r="E655">
            <v>0</v>
          </cell>
          <cell r="H655">
            <v>0</v>
          </cell>
        </row>
        <row r="656">
          <cell r="E656">
            <v>0</v>
          </cell>
          <cell r="H656">
            <v>0</v>
          </cell>
        </row>
        <row r="657">
          <cell r="E657">
            <v>0</v>
          </cell>
          <cell r="H657">
            <v>0</v>
          </cell>
        </row>
        <row r="658">
          <cell r="E658">
            <v>0</v>
          </cell>
          <cell r="H658">
            <v>0</v>
          </cell>
        </row>
        <row r="659">
          <cell r="E659">
            <v>0</v>
          </cell>
          <cell r="H659">
            <v>0</v>
          </cell>
        </row>
        <row r="660">
          <cell r="E660">
            <v>0</v>
          </cell>
          <cell r="H660">
            <v>0</v>
          </cell>
        </row>
        <row r="661">
          <cell r="E661">
            <v>0</v>
          </cell>
          <cell r="H661">
            <v>0</v>
          </cell>
        </row>
        <row r="662">
          <cell r="E662">
            <v>0</v>
          </cell>
          <cell r="H662">
            <v>0</v>
          </cell>
        </row>
        <row r="663">
          <cell r="E663">
            <v>0</v>
          </cell>
          <cell r="H663">
            <v>0</v>
          </cell>
        </row>
        <row r="664">
          <cell r="E664">
            <v>0</v>
          </cell>
          <cell r="H664">
            <v>0</v>
          </cell>
        </row>
        <row r="665">
          <cell r="E665">
            <v>0</v>
          </cell>
          <cell r="H665">
            <v>0</v>
          </cell>
        </row>
        <row r="666">
          <cell r="E666">
            <v>0</v>
          </cell>
          <cell r="H666">
            <v>0</v>
          </cell>
        </row>
        <row r="667">
          <cell r="E667">
            <v>0</v>
          </cell>
          <cell r="H667">
            <v>0</v>
          </cell>
        </row>
        <row r="668">
          <cell r="E668">
            <v>0</v>
          </cell>
          <cell r="H668">
            <v>0</v>
          </cell>
        </row>
        <row r="669">
          <cell r="E669">
            <v>0</v>
          </cell>
          <cell r="H669">
            <v>0</v>
          </cell>
        </row>
        <row r="670">
          <cell r="E670">
            <v>0</v>
          </cell>
          <cell r="H670">
            <v>0</v>
          </cell>
        </row>
        <row r="671">
          <cell r="E671">
            <v>0</v>
          </cell>
          <cell r="H671">
            <v>0</v>
          </cell>
        </row>
        <row r="672">
          <cell r="E672">
            <v>0</v>
          </cell>
          <cell r="H672">
            <v>0</v>
          </cell>
        </row>
        <row r="673">
          <cell r="E673">
            <v>0</v>
          </cell>
          <cell r="H673">
            <v>0</v>
          </cell>
        </row>
        <row r="674">
          <cell r="E674">
            <v>0</v>
          </cell>
          <cell r="H674">
            <v>0</v>
          </cell>
        </row>
        <row r="675">
          <cell r="E675">
            <v>0</v>
          </cell>
          <cell r="H675">
            <v>0</v>
          </cell>
        </row>
        <row r="676">
          <cell r="E676">
            <v>0</v>
          </cell>
          <cell r="H676">
            <v>0</v>
          </cell>
        </row>
        <row r="677">
          <cell r="E677">
            <v>0</v>
          </cell>
          <cell r="H677">
            <v>0</v>
          </cell>
        </row>
        <row r="678">
          <cell r="E678">
            <v>0</v>
          </cell>
          <cell r="H678">
            <v>0</v>
          </cell>
        </row>
        <row r="679">
          <cell r="E679">
            <v>0</v>
          </cell>
          <cell r="H679">
            <v>0</v>
          </cell>
        </row>
        <row r="680">
          <cell r="E680">
            <v>0</v>
          </cell>
          <cell r="H680">
            <v>0</v>
          </cell>
        </row>
        <row r="681">
          <cell r="E681">
            <v>0</v>
          </cell>
          <cell r="H681">
            <v>0</v>
          </cell>
        </row>
        <row r="682">
          <cell r="E682">
            <v>0</v>
          </cell>
          <cell r="H682">
            <v>0</v>
          </cell>
        </row>
        <row r="683">
          <cell r="E683">
            <v>0</v>
          </cell>
          <cell r="H683">
            <v>0</v>
          </cell>
        </row>
        <row r="684">
          <cell r="E684">
            <v>0</v>
          </cell>
          <cell r="H684">
            <v>0</v>
          </cell>
        </row>
        <row r="685">
          <cell r="E685">
            <v>0</v>
          </cell>
          <cell r="H685">
            <v>0</v>
          </cell>
        </row>
        <row r="686">
          <cell r="E686">
            <v>0</v>
          </cell>
          <cell r="H686">
            <v>0</v>
          </cell>
        </row>
        <row r="687">
          <cell r="E687">
            <v>0</v>
          </cell>
          <cell r="H687">
            <v>0</v>
          </cell>
        </row>
        <row r="688">
          <cell r="E688">
            <v>0</v>
          </cell>
          <cell r="H688">
            <v>0</v>
          </cell>
        </row>
        <row r="689">
          <cell r="E689">
            <v>0</v>
          </cell>
          <cell r="H689">
            <v>0</v>
          </cell>
        </row>
        <row r="690">
          <cell r="E690">
            <v>0</v>
          </cell>
          <cell r="H690">
            <v>0</v>
          </cell>
        </row>
        <row r="691">
          <cell r="E691">
            <v>0</v>
          </cell>
          <cell r="H691">
            <v>0</v>
          </cell>
        </row>
        <row r="692">
          <cell r="E692">
            <v>0</v>
          </cell>
          <cell r="H692">
            <v>0</v>
          </cell>
        </row>
        <row r="693">
          <cell r="E693">
            <v>0</v>
          </cell>
          <cell r="H693">
            <v>0</v>
          </cell>
        </row>
        <row r="694">
          <cell r="E694">
            <v>0</v>
          </cell>
          <cell r="H694">
            <v>0</v>
          </cell>
        </row>
        <row r="695">
          <cell r="E695">
            <v>0</v>
          </cell>
          <cell r="H695">
            <v>0</v>
          </cell>
        </row>
        <row r="696">
          <cell r="E696">
            <v>0</v>
          </cell>
          <cell r="H696">
            <v>0</v>
          </cell>
        </row>
        <row r="697">
          <cell r="E697">
            <v>0</v>
          </cell>
          <cell r="H697">
            <v>0</v>
          </cell>
        </row>
        <row r="698">
          <cell r="E698">
            <v>0</v>
          </cell>
          <cell r="H698">
            <v>0</v>
          </cell>
        </row>
        <row r="699">
          <cell r="E699">
            <v>0</v>
          </cell>
          <cell r="H699">
            <v>0</v>
          </cell>
        </row>
        <row r="700">
          <cell r="E700">
            <v>0</v>
          </cell>
          <cell r="H700">
            <v>0</v>
          </cell>
        </row>
        <row r="701">
          <cell r="E701">
            <v>0</v>
          </cell>
          <cell r="H701">
            <v>0</v>
          </cell>
        </row>
        <row r="702">
          <cell r="E702">
            <v>0</v>
          </cell>
          <cell r="H702">
            <v>0</v>
          </cell>
        </row>
        <row r="703">
          <cell r="E703">
            <v>0</v>
          </cell>
          <cell r="H703">
            <v>0</v>
          </cell>
        </row>
        <row r="704">
          <cell r="E704">
            <v>0</v>
          </cell>
          <cell r="H704">
            <v>0</v>
          </cell>
        </row>
        <row r="705">
          <cell r="E705">
            <v>0</v>
          </cell>
          <cell r="H705">
            <v>0</v>
          </cell>
        </row>
        <row r="706">
          <cell r="E706">
            <v>0</v>
          </cell>
          <cell r="H706">
            <v>0</v>
          </cell>
        </row>
        <row r="707">
          <cell r="E707">
            <v>0</v>
          </cell>
          <cell r="H707">
            <v>0</v>
          </cell>
        </row>
        <row r="708">
          <cell r="E708">
            <v>0</v>
          </cell>
          <cell r="H708">
            <v>0</v>
          </cell>
        </row>
        <row r="709">
          <cell r="E709">
            <v>0</v>
          </cell>
          <cell r="H709">
            <v>0</v>
          </cell>
        </row>
        <row r="710">
          <cell r="E710">
            <v>0</v>
          </cell>
          <cell r="H710">
            <v>0</v>
          </cell>
        </row>
        <row r="711">
          <cell r="E711">
            <v>0</v>
          </cell>
          <cell r="H711">
            <v>0</v>
          </cell>
        </row>
        <row r="712">
          <cell r="E712">
            <v>0</v>
          </cell>
          <cell r="H712">
            <v>0</v>
          </cell>
        </row>
        <row r="713">
          <cell r="E713">
            <v>0</v>
          </cell>
          <cell r="H713">
            <v>0</v>
          </cell>
        </row>
        <row r="714">
          <cell r="E714">
            <v>0</v>
          </cell>
          <cell r="H714">
            <v>0</v>
          </cell>
        </row>
        <row r="715">
          <cell r="E715">
            <v>0</v>
          </cell>
          <cell r="H715">
            <v>0</v>
          </cell>
        </row>
        <row r="716">
          <cell r="E716">
            <v>0</v>
          </cell>
          <cell r="H716">
            <v>0</v>
          </cell>
        </row>
        <row r="717">
          <cell r="E717">
            <v>0</v>
          </cell>
          <cell r="H717">
            <v>0</v>
          </cell>
        </row>
        <row r="718">
          <cell r="E718">
            <v>0</v>
          </cell>
          <cell r="H718">
            <v>0</v>
          </cell>
        </row>
        <row r="719">
          <cell r="E719">
            <v>0</v>
          </cell>
          <cell r="H719">
            <v>0</v>
          </cell>
        </row>
        <row r="720">
          <cell r="E720">
            <v>0</v>
          </cell>
          <cell r="H720">
            <v>0</v>
          </cell>
        </row>
        <row r="721">
          <cell r="E721">
            <v>0</v>
          </cell>
          <cell r="H721">
            <v>0</v>
          </cell>
        </row>
        <row r="722">
          <cell r="E722">
            <v>0</v>
          </cell>
          <cell r="H722">
            <v>0</v>
          </cell>
        </row>
        <row r="723">
          <cell r="E723">
            <v>0</v>
          </cell>
          <cell r="H723">
            <v>0</v>
          </cell>
        </row>
        <row r="724">
          <cell r="E724">
            <v>0</v>
          </cell>
          <cell r="H724">
            <v>0</v>
          </cell>
        </row>
        <row r="725">
          <cell r="E725">
            <v>0</v>
          </cell>
          <cell r="H725">
            <v>0</v>
          </cell>
        </row>
        <row r="726">
          <cell r="E726">
            <v>0</v>
          </cell>
          <cell r="H726">
            <v>0</v>
          </cell>
        </row>
        <row r="727">
          <cell r="E727">
            <v>0</v>
          </cell>
          <cell r="H727">
            <v>0</v>
          </cell>
        </row>
        <row r="728">
          <cell r="E728">
            <v>0</v>
          </cell>
          <cell r="H728">
            <v>0</v>
          </cell>
        </row>
        <row r="729">
          <cell r="E729">
            <v>0</v>
          </cell>
          <cell r="H729">
            <v>0</v>
          </cell>
        </row>
        <row r="730">
          <cell r="E730">
            <v>0</v>
          </cell>
          <cell r="H730">
            <v>0</v>
          </cell>
        </row>
        <row r="731">
          <cell r="E731">
            <v>0</v>
          </cell>
          <cell r="H731">
            <v>0</v>
          </cell>
        </row>
        <row r="732">
          <cell r="E732">
            <v>0</v>
          </cell>
          <cell r="H732">
            <v>0</v>
          </cell>
        </row>
        <row r="733">
          <cell r="E733">
            <v>0</v>
          </cell>
          <cell r="H733">
            <v>0</v>
          </cell>
        </row>
        <row r="734">
          <cell r="E734">
            <v>0</v>
          </cell>
          <cell r="H734">
            <v>0</v>
          </cell>
        </row>
        <row r="735">
          <cell r="E735">
            <v>0</v>
          </cell>
          <cell r="H735">
            <v>0</v>
          </cell>
        </row>
        <row r="736">
          <cell r="E736">
            <v>0</v>
          </cell>
          <cell r="H736">
            <v>0</v>
          </cell>
        </row>
        <row r="737">
          <cell r="E737">
            <v>0</v>
          </cell>
          <cell r="H737">
            <v>0</v>
          </cell>
        </row>
        <row r="738">
          <cell r="E738">
            <v>0</v>
          </cell>
          <cell r="H738">
            <v>0</v>
          </cell>
        </row>
        <row r="739">
          <cell r="E739">
            <v>0</v>
          </cell>
          <cell r="H739">
            <v>0</v>
          </cell>
        </row>
        <row r="740">
          <cell r="E740">
            <v>0</v>
          </cell>
          <cell r="H740">
            <v>0</v>
          </cell>
        </row>
        <row r="741">
          <cell r="E741">
            <v>0</v>
          </cell>
          <cell r="H741">
            <v>0</v>
          </cell>
        </row>
        <row r="742">
          <cell r="E742">
            <v>0</v>
          </cell>
          <cell r="H742">
            <v>0</v>
          </cell>
        </row>
        <row r="743">
          <cell r="E743">
            <v>0</v>
          </cell>
          <cell r="H743">
            <v>0</v>
          </cell>
        </row>
        <row r="744">
          <cell r="E744">
            <v>0</v>
          </cell>
          <cell r="H744">
            <v>0</v>
          </cell>
        </row>
        <row r="745">
          <cell r="E745">
            <v>0</v>
          </cell>
          <cell r="H745">
            <v>0</v>
          </cell>
        </row>
        <row r="746">
          <cell r="E746">
            <v>0</v>
          </cell>
          <cell r="H746">
            <v>0</v>
          </cell>
        </row>
        <row r="747">
          <cell r="E747">
            <v>0</v>
          </cell>
          <cell r="H747">
            <v>0</v>
          </cell>
        </row>
        <row r="748">
          <cell r="E748">
            <v>0</v>
          </cell>
          <cell r="H748">
            <v>0</v>
          </cell>
        </row>
        <row r="749">
          <cell r="E749">
            <v>0</v>
          </cell>
          <cell r="H749">
            <v>0</v>
          </cell>
        </row>
        <row r="750">
          <cell r="E750">
            <v>0</v>
          </cell>
          <cell r="H750">
            <v>0</v>
          </cell>
        </row>
        <row r="751">
          <cell r="E751">
            <v>0</v>
          </cell>
          <cell r="H751">
            <v>0</v>
          </cell>
        </row>
        <row r="752">
          <cell r="E752">
            <v>0</v>
          </cell>
          <cell r="H752">
            <v>0</v>
          </cell>
        </row>
        <row r="753">
          <cell r="E753">
            <v>0</v>
          </cell>
          <cell r="H753">
            <v>0</v>
          </cell>
        </row>
        <row r="754">
          <cell r="E754">
            <v>0</v>
          </cell>
          <cell r="H754">
            <v>0</v>
          </cell>
        </row>
        <row r="755">
          <cell r="E755">
            <v>0</v>
          </cell>
          <cell r="H755">
            <v>0</v>
          </cell>
        </row>
        <row r="756">
          <cell r="E756">
            <v>0</v>
          </cell>
          <cell r="H756">
            <v>0</v>
          </cell>
        </row>
        <row r="757">
          <cell r="E757">
            <v>0</v>
          </cell>
          <cell r="H757">
            <v>0</v>
          </cell>
        </row>
        <row r="758">
          <cell r="E758">
            <v>0</v>
          </cell>
          <cell r="H758">
            <v>0</v>
          </cell>
        </row>
        <row r="759">
          <cell r="E759">
            <v>0</v>
          </cell>
          <cell r="H759">
            <v>0</v>
          </cell>
        </row>
        <row r="760">
          <cell r="E760">
            <v>0</v>
          </cell>
          <cell r="H760">
            <v>0</v>
          </cell>
        </row>
        <row r="761">
          <cell r="E761">
            <v>0</v>
          </cell>
          <cell r="H761">
            <v>0</v>
          </cell>
        </row>
        <row r="762">
          <cell r="E762">
            <v>0</v>
          </cell>
          <cell r="H762">
            <v>0</v>
          </cell>
        </row>
        <row r="763">
          <cell r="E763">
            <v>0</v>
          </cell>
          <cell r="H763">
            <v>0</v>
          </cell>
        </row>
        <row r="764">
          <cell r="E764">
            <v>0</v>
          </cell>
          <cell r="H764">
            <v>0</v>
          </cell>
        </row>
        <row r="765">
          <cell r="E765">
            <v>0</v>
          </cell>
          <cell r="H765">
            <v>0</v>
          </cell>
        </row>
        <row r="766">
          <cell r="E766">
            <v>0</v>
          </cell>
          <cell r="H766">
            <v>0</v>
          </cell>
        </row>
        <row r="767">
          <cell r="E767">
            <v>0</v>
          </cell>
          <cell r="H767">
            <v>0</v>
          </cell>
        </row>
        <row r="768">
          <cell r="E768">
            <v>0</v>
          </cell>
          <cell r="H768">
            <v>0</v>
          </cell>
        </row>
        <row r="769">
          <cell r="E769">
            <v>0</v>
          </cell>
          <cell r="H769">
            <v>0</v>
          </cell>
        </row>
        <row r="770">
          <cell r="E770">
            <v>0</v>
          </cell>
          <cell r="H770">
            <v>0</v>
          </cell>
        </row>
        <row r="771">
          <cell r="E771">
            <v>0</v>
          </cell>
          <cell r="H771">
            <v>0</v>
          </cell>
        </row>
        <row r="772">
          <cell r="E772">
            <v>0</v>
          </cell>
          <cell r="H772">
            <v>0</v>
          </cell>
        </row>
        <row r="773">
          <cell r="E773">
            <v>0</v>
          </cell>
          <cell r="H773">
            <v>0</v>
          </cell>
        </row>
        <row r="774">
          <cell r="E774">
            <v>0</v>
          </cell>
          <cell r="H774">
            <v>0</v>
          </cell>
        </row>
        <row r="775">
          <cell r="E775">
            <v>0</v>
          </cell>
          <cell r="H775">
            <v>0</v>
          </cell>
        </row>
        <row r="776">
          <cell r="E776">
            <v>0</v>
          </cell>
          <cell r="H776">
            <v>0</v>
          </cell>
        </row>
        <row r="777">
          <cell r="E777">
            <v>0</v>
          </cell>
          <cell r="H777">
            <v>0</v>
          </cell>
        </row>
        <row r="778">
          <cell r="E778">
            <v>0</v>
          </cell>
          <cell r="H778">
            <v>0</v>
          </cell>
        </row>
        <row r="779">
          <cell r="E779">
            <v>0</v>
          </cell>
          <cell r="H779">
            <v>0</v>
          </cell>
        </row>
        <row r="780">
          <cell r="E780">
            <v>0</v>
          </cell>
          <cell r="H780">
            <v>0</v>
          </cell>
        </row>
        <row r="781">
          <cell r="E781">
            <v>0</v>
          </cell>
          <cell r="H781">
            <v>0</v>
          </cell>
        </row>
        <row r="782">
          <cell r="E782">
            <v>0</v>
          </cell>
          <cell r="H782">
            <v>0</v>
          </cell>
        </row>
        <row r="783">
          <cell r="E783">
            <v>0</v>
          </cell>
          <cell r="H783">
            <v>0</v>
          </cell>
        </row>
        <row r="784">
          <cell r="E784">
            <v>0</v>
          </cell>
          <cell r="H784">
            <v>0</v>
          </cell>
        </row>
        <row r="785">
          <cell r="E785">
            <v>0</v>
          </cell>
          <cell r="H785">
            <v>0</v>
          </cell>
        </row>
        <row r="786">
          <cell r="E786">
            <v>0</v>
          </cell>
          <cell r="H786">
            <v>0</v>
          </cell>
        </row>
        <row r="787">
          <cell r="E787">
            <v>0</v>
          </cell>
          <cell r="H787">
            <v>0</v>
          </cell>
        </row>
        <row r="788">
          <cell r="E788">
            <v>0</v>
          </cell>
          <cell r="H788">
            <v>0</v>
          </cell>
        </row>
        <row r="789">
          <cell r="E789">
            <v>0</v>
          </cell>
          <cell r="H789">
            <v>0</v>
          </cell>
        </row>
        <row r="790">
          <cell r="E790">
            <v>0</v>
          </cell>
          <cell r="H790">
            <v>0</v>
          </cell>
        </row>
        <row r="791">
          <cell r="E791">
            <v>0</v>
          </cell>
          <cell r="H791">
            <v>0</v>
          </cell>
        </row>
        <row r="792">
          <cell r="E792">
            <v>0</v>
          </cell>
          <cell r="H792">
            <v>0</v>
          </cell>
        </row>
        <row r="793">
          <cell r="E793">
            <v>0</v>
          </cell>
          <cell r="H793">
            <v>0</v>
          </cell>
        </row>
        <row r="794">
          <cell r="E794">
            <v>0</v>
          </cell>
          <cell r="H794">
            <v>0</v>
          </cell>
        </row>
        <row r="795">
          <cell r="E795">
            <v>0</v>
          </cell>
          <cell r="H795">
            <v>0</v>
          </cell>
        </row>
        <row r="796">
          <cell r="E796">
            <v>0</v>
          </cell>
          <cell r="H796">
            <v>0</v>
          </cell>
        </row>
        <row r="797">
          <cell r="E797">
            <v>0</v>
          </cell>
          <cell r="H797">
            <v>0</v>
          </cell>
        </row>
        <row r="798">
          <cell r="E798">
            <v>0</v>
          </cell>
          <cell r="H798">
            <v>0</v>
          </cell>
        </row>
        <row r="799">
          <cell r="E799">
            <v>0</v>
          </cell>
          <cell r="H799">
            <v>0</v>
          </cell>
        </row>
        <row r="800">
          <cell r="E800">
            <v>0</v>
          </cell>
          <cell r="H800">
            <v>0</v>
          </cell>
        </row>
        <row r="801">
          <cell r="E801">
            <v>0</v>
          </cell>
          <cell r="H801">
            <v>0</v>
          </cell>
        </row>
        <row r="802">
          <cell r="E802">
            <v>0</v>
          </cell>
          <cell r="H802">
            <v>0</v>
          </cell>
        </row>
        <row r="803">
          <cell r="E803">
            <v>0</v>
          </cell>
          <cell r="H803">
            <v>0</v>
          </cell>
        </row>
        <row r="804">
          <cell r="E804">
            <v>0</v>
          </cell>
          <cell r="H804">
            <v>0</v>
          </cell>
        </row>
        <row r="805">
          <cell r="E805">
            <v>0</v>
          </cell>
          <cell r="H805">
            <v>0</v>
          </cell>
        </row>
        <row r="806">
          <cell r="E806">
            <v>0</v>
          </cell>
          <cell r="H806">
            <v>0</v>
          </cell>
        </row>
        <row r="807">
          <cell r="E807">
            <v>0</v>
          </cell>
          <cell r="H807">
            <v>0</v>
          </cell>
        </row>
        <row r="808">
          <cell r="E808">
            <v>0</v>
          </cell>
          <cell r="H808">
            <v>0</v>
          </cell>
        </row>
        <row r="809">
          <cell r="E809">
            <v>0</v>
          </cell>
          <cell r="H809">
            <v>0</v>
          </cell>
        </row>
        <row r="810">
          <cell r="E810">
            <v>0</v>
          </cell>
          <cell r="H810">
            <v>0</v>
          </cell>
        </row>
        <row r="811">
          <cell r="E811">
            <v>0</v>
          </cell>
          <cell r="H811">
            <v>0</v>
          </cell>
        </row>
        <row r="812">
          <cell r="E812">
            <v>0</v>
          </cell>
          <cell r="H812">
            <v>0</v>
          </cell>
        </row>
        <row r="813">
          <cell r="E813">
            <v>0</v>
          </cell>
          <cell r="H813">
            <v>0</v>
          </cell>
        </row>
        <row r="814">
          <cell r="E814">
            <v>0</v>
          </cell>
          <cell r="H814">
            <v>0</v>
          </cell>
        </row>
        <row r="815">
          <cell r="E815">
            <v>0</v>
          </cell>
          <cell r="H815">
            <v>0</v>
          </cell>
        </row>
        <row r="816">
          <cell r="E816">
            <v>0</v>
          </cell>
          <cell r="H816">
            <v>0</v>
          </cell>
        </row>
        <row r="817">
          <cell r="E817">
            <v>0</v>
          </cell>
          <cell r="H817">
            <v>0</v>
          </cell>
        </row>
        <row r="818">
          <cell r="E818">
            <v>0</v>
          </cell>
          <cell r="H818">
            <v>0</v>
          </cell>
        </row>
        <row r="819">
          <cell r="E819">
            <v>0</v>
          </cell>
          <cell r="H819">
            <v>0</v>
          </cell>
        </row>
        <row r="820">
          <cell r="E820">
            <v>0</v>
          </cell>
          <cell r="H820">
            <v>0</v>
          </cell>
        </row>
        <row r="821">
          <cell r="E821">
            <v>0</v>
          </cell>
          <cell r="H821">
            <v>0</v>
          </cell>
        </row>
        <row r="822">
          <cell r="E822">
            <v>0</v>
          </cell>
          <cell r="H822">
            <v>0</v>
          </cell>
        </row>
        <row r="823">
          <cell r="E823">
            <v>0</v>
          </cell>
          <cell r="H823">
            <v>0</v>
          </cell>
        </row>
        <row r="824">
          <cell r="E824">
            <v>0</v>
          </cell>
          <cell r="H824">
            <v>0</v>
          </cell>
        </row>
        <row r="825">
          <cell r="E825">
            <v>0</v>
          </cell>
          <cell r="H825">
            <v>0</v>
          </cell>
        </row>
        <row r="826">
          <cell r="E826">
            <v>0</v>
          </cell>
          <cell r="H826">
            <v>0</v>
          </cell>
        </row>
        <row r="827">
          <cell r="E827">
            <v>0</v>
          </cell>
          <cell r="H827">
            <v>0</v>
          </cell>
        </row>
        <row r="828">
          <cell r="E828">
            <v>0</v>
          </cell>
          <cell r="H828">
            <v>0</v>
          </cell>
        </row>
        <row r="829">
          <cell r="E829">
            <v>0</v>
          </cell>
          <cell r="H829">
            <v>0</v>
          </cell>
        </row>
        <row r="830">
          <cell r="E830">
            <v>0</v>
          </cell>
          <cell r="H830">
            <v>0</v>
          </cell>
        </row>
        <row r="831">
          <cell r="E831">
            <v>0</v>
          </cell>
          <cell r="H831">
            <v>0</v>
          </cell>
        </row>
        <row r="832">
          <cell r="E832">
            <v>0</v>
          </cell>
          <cell r="H832">
            <v>0</v>
          </cell>
        </row>
        <row r="833">
          <cell r="E833">
            <v>0</v>
          </cell>
          <cell r="H833">
            <v>0</v>
          </cell>
        </row>
        <row r="834">
          <cell r="E834">
            <v>0</v>
          </cell>
          <cell r="H834">
            <v>0</v>
          </cell>
        </row>
        <row r="835">
          <cell r="E835">
            <v>0</v>
          </cell>
          <cell r="H835">
            <v>0</v>
          </cell>
        </row>
        <row r="836">
          <cell r="E836">
            <v>0</v>
          </cell>
          <cell r="H836">
            <v>0</v>
          </cell>
        </row>
        <row r="837">
          <cell r="E837">
            <v>0</v>
          </cell>
          <cell r="H837">
            <v>0</v>
          </cell>
        </row>
        <row r="838">
          <cell r="E838">
            <v>0</v>
          </cell>
          <cell r="H838">
            <v>0</v>
          </cell>
        </row>
        <row r="839">
          <cell r="E839">
            <v>0</v>
          </cell>
          <cell r="H839">
            <v>0</v>
          </cell>
        </row>
        <row r="840">
          <cell r="E840">
            <v>0</v>
          </cell>
          <cell r="H840">
            <v>0</v>
          </cell>
        </row>
        <row r="841">
          <cell r="E841">
            <v>0</v>
          </cell>
          <cell r="H841">
            <v>0</v>
          </cell>
        </row>
        <row r="842">
          <cell r="E842">
            <v>0</v>
          </cell>
          <cell r="H842">
            <v>0</v>
          </cell>
        </row>
        <row r="843">
          <cell r="E843">
            <v>0</v>
          </cell>
          <cell r="H843">
            <v>0</v>
          </cell>
        </row>
        <row r="844">
          <cell r="E844">
            <v>0</v>
          </cell>
          <cell r="H844">
            <v>0</v>
          </cell>
        </row>
        <row r="845">
          <cell r="E845">
            <v>0</v>
          </cell>
          <cell r="H845">
            <v>0</v>
          </cell>
        </row>
        <row r="846">
          <cell r="E846">
            <v>0</v>
          </cell>
          <cell r="H846">
            <v>0</v>
          </cell>
        </row>
        <row r="847">
          <cell r="E847">
            <v>0</v>
          </cell>
          <cell r="H847">
            <v>0</v>
          </cell>
        </row>
        <row r="848">
          <cell r="E848">
            <v>0</v>
          </cell>
          <cell r="H848">
            <v>0</v>
          </cell>
        </row>
        <row r="849">
          <cell r="E849">
            <v>0</v>
          </cell>
          <cell r="H849">
            <v>0</v>
          </cell>
        </row>
        <row r="850">
          <cell r="E850">
            <v>0</v>
          </cell>
          <cell r="H850">
            <v>0</v>
          </cell>
        </row>
        <row r="851">
          <cell r="E851">
            <v>0</v>
          </cell>
          <cell r="H851">
            <v>0</v>
          </cell>
        </row>
        <row r="852">
          <cell r="E852">
            <v>0</v>
          </cell>
          <cell r="H852">
            <v>0</v>
          </cell>
        </row>
        <row r="853">
          <cell r="E853">
            <v>0</v>
          </cell>
          <cell r="H853">
            <v>0</v>
          </cell>
        </row>
        <row r="854">
          <cell r="E854">
            <v>0</v>
          </cell>
          <cell r="H854">
            <v>0</v>
          </cell>
        </row>
        <row r="855">
          <cell r="E855">
            <v>0</v>
          </cell>
          <cell r="H855">
            <v>0</v>
          </cell>
        </row>
        <row r="856">
          <cell r="E856">
            <v>0</v>
          </cell>
          <cell r="H856">
            <v>0</v>
          </cell>
        </row>
        <row r="857">
          <cell r="E857">
            <v>0</v>
          </cell>
          <cell r="H857">
            <v>0</v>
          </cell>
        </row>
        <row r="858">
          <cell r="E858">
            <v>0</v>
          </cell>
          <cell r="H858">
            <v>0</v>
          </cell>
        </row>
        <row r="859">
          <cell r="E859">
            <v>0</v>
          </cell>
          <cell r="H859">
            <v>0</v>
          </cell>
        </row>
        <row r="860">
          <cell r="E860">
            <v>0</v>
          </cell>
          <cell r="H860">
            <v>0</v>
          </cell>
        </row>
        <row r="861">
          <cell r="E861">
            <v>0</v>
          </cell>
          <cell r="H861">
            <v>0</v>
          </cell>
        </row>
        <row r="862">
          <cell r="E862">
            <v>0</v>
          </cell>
          <cell r="H862">
            <v>0</v>
          </cell>
        </row>
        <row r="863">
          <cell r="E863">
            <v>0</v>
          </cell>
          <cell r="H863">
            <v>0</v>
          </cell>
        </row>
        <row r="864">
          <cell r="E864">
            <v>0</v>
          </cell>
          <cell r="H864">
            <v>0</v>
          </cell>
        </row>
        <row r="865">
          <cell r="E865">
            <v>0</v>
          </cell>
          <cell r="H865">
            <v>0</v>
          </cell>
        </row>
        <row r="866">
          <cell r="E866">
            <v>0</v>
          </cell>
          <cell r="H866">
            <v>0</v>
          </cell>
        </row>
        <row r="867">
          <cell r="E867">
            <v>0</v>
          </cell>
          <cell r="H867">
            <v>0</v>
          </cell>
        </row>
        <row r="868">
          <cell r="E868">
            <v>0</v>
          </cell>
          <cell r="H868">
            <v>0</v>
          </cell>
        </row>
        <row r="869">
          <cell r="E869">
            <v>0</v>
          </cell>
          <cell r="H869">
            <v>0</v>
          </cell>
        </row>
        <row r="870">
          <cell r="E870">
            <v>0</v>
          </cell>
          <cell r="H870">
            <v>0</v>
          </cell>
        </row>
        <row r="871">
          <cell r="E871">
            <v>0</v>
          </cell>
          <cell r="H871">
            <v>0</v>
          </cell>
        </row>
        <row r="872">
          <cell r="E872">
            <v>0</v>
          </cell>
          <cell r="H872">
            <v>0</v>
          </cell>
        </row>
        <row r="873">
          <cell r="E873">
            <v>0</v>
          </cell>
          <cell r="H873">
            <v>0</v>
          </cell>
        </row>
        <row r="874">
          <cell r="E874">
            <v>0</v>
          </cell>
          <cell r="H874">
            <v>0</v>
          </cell>
        </row>
        <row r="875">
          <cell r="E875">
            <v>0</v>
          </cell>
          <cell r="H875">
            <v>0</v>
          </cell>
        </row>
        <row r="876">
          <cell r="E876">
            <v>0</v>
          </cell>
          <cell r="H876">
            <v>0</v>
          </cell>
        </row>
        <row r="877">
          <cell r="E877">
            <v>0</v>
          </cell>
          <cell r="H877">
            <v>0</v>
          </cell>
        </row>
        <row r="878">
          <cell r="E878">
            <v>0</v>
          </cell>
          <cell r="H878">
            <v>0</v>
          </cell>
        </row>
        <row r="879">
          <cell r="E879">
            <v>0</v>
          </cell>
          <cell r="H879">
            <v>0</v>
          </cell>
        </row>
        <row r="880">
          <cell r="E880">
            <v>0</v>
          </cell>
          <cell r="H880">
            <v>0</v>
          </cell>
        </row>
        <row r="881">
          <cell r="E881">
            <v>0</v>
          </cell>
          <cell r="H881">
            <v>0</v>
          </cell>
        </row>
        <row r="882">
          <cell r="E882">
            <v>0</v>
          </cell>
          <cell r="H882">
            <v>0</v>
          </cell>
        </row>
        <row r="883">
          <cell r="E883">
            <v>0</v>
          </cell>
          <cell r="H883">
            <v>0</v>
          </cell>
        </row>
        <row r="884">
          <cell r="E884">
            <v>0</v>
          </cell>
          <cell r="H884">
            <v>0</v>
          </cell>
        </row>
        <row r="885">
          <cell r="E885">
            <v>0</v>
          </cell>
          <cell r="H885">
            <v>0</v>
          </cell>
        </row>
        <row r="886">
          <cell r="E886">
            <v>0</v>
          </cell>
          <cell r="H886">
            <v>0</v>
          </cell>
        </row>
        <row r="887">
          <cell r="E887">
            <v>0</v>
          </cell>
          <cell r="H887">
            <v>0</v>
          </cell>
        </row>
        <row r="888">
          <cell r="E888">
            <v>0</v>
          </cell>
          <cell r="H888">
            <v>0</v>
          </cell>
        </row>
        <row r="889">
          <cell r="E889">
            <v>0</v>
          </cell>
          <cell r="H889">
            <v>0</v>
          </cell>
        </row>
        <row r="890">
          <cell r="E890">
            <v>0</v>
          </cell>
          <cell r="H890">
            <v>0</v>
          </cell>
        </row>
        <row r="891">
          <cell r="E891">
            <v>0</v>
          </cell>
          <cell r="H891">
            <v>0</v>
          </cell>
        </row>
        <row r="892">
          <cell r="E892">
            <v>0</v>
          </cell>
          <cell r="H892">
            <v>0</v>
          </cell>
        </row>
        <row r="893">
          <cell r="E893">
            <v>0</v>
          </cell>
          <cell r="H893">
            <v>0</v>
          </cell>
        </row>
        <row r="894">
          <cell r="E894">
            <v>0</v>
          </cell>
          <cell r="H894">
            <v>0</v>
          </cell>
        </row>
        <row r="895">
          <cell r="E895">
            <v>0</v>
          </cell>
          <cell r="H895">
            <v>0</v>
          </cell>
        </row>
        <row r="896">
          <cell r="E896">
            <v>0</v>
          </cell>
          <cell r="H896">
            <v>0</v>
          </cell>
        </row>
        <row r="897">
          <cell r="E897">
            <v>0</v>
          </cell>
          <cell r="H897">
            <v>0</v>
          </cell>
        </row>
        <row r="898">
          <cell r="E898">
            <v>0</v>
          </cell>
          <cell r="H898">
            <v>0</v>
          </cell>
        </row>
        <row r="899">
          <cell r="E899">
            <v>0</v>
          </cell>
          <cell r="H899">
            <v>0</v>
          </cell>
        </row>
        <row r="900">
          <cell r="E900">
            <v>0</v>
          </cell>
          <cell r="H900">
            <v>0</v>
          </cell>
        </row>
        <row r="901">
          <cell r="E901">
            <v>0</v>
          </cell>
          <cell r="H901">
            <v>0</v>
          </cell>
        </row>
        <row r="902">
          <cell r="E902">
            <v>0</v>
          </cell>
          <cell r="H902">
            <v>0</v>
          </cell>
        </row>
        <row r="903">
          <cell r="E903">
            <v>0</v>
          </cell>
          <cell r="H903">
            <v>0</v>
          </cell>
        </row>
        <row r="904">
          <cell r="E904">
            <v>0</v>
          </cell>
          <cell r="H904">
            <v>0</v>
          </cell>
        </row>
        <row r="905">
          <cell r="E905">
            <v>0</v>
          </cell>
          <cell r="H905">
            <v>0</v>
          </cell>
        </row>
        <row r="906">
          <cell r="E906">
            <v>0</v>
          </cell>
          <cell r="H906">
            <v>0</v>
          </cell>
        </row>
        <row r="907">
          <cell r="E907">
            <v>0</v>
          </cell>
          <cell r="H907">
            <v>0</v>
          </cell>
        </row>
        <row r="908">
          <cell r="E908">
            <v>0</v>
          </cell>
          <cell r="H908">
            <v>0</v>
          </cell>
        </row>
        <row r="909">
          <cell r="E909">
            <v>0</v>
          </cell>
          <cell r="H909">
            <v>0</v>
          </cell>
        </row>
        <row r="910">
          <cell r="E910">
            <v>0</v>
          </cell>
          <cell r="H910">
            <v>0</v>
          </cell>
        </row>
        <row r="911">
          <cell r="E911">
            <v>0</v>
          </cell>
          <cell r="H911">
            <v>0</v>
          </cell>
        </row>
        <row r="912">
          <cell r="E912">
            <v>0</v>
          </cell>
          <cell r="H912">
            <v>0</v>
          </cell>
        </row>
        <row r="913">
          <cell r="E913">
            <v>0</v>
          </cell>
          <cell r="H913">
            <v>0</v>
          </cell>
        </row>
        <row r="914">
          <cell r="E914">
            <v>0</v>
          </cell>
          <cell r="H914">
            <v>0</v>
          </cell>
        </row>
        <row r="915">
          <cell r="E915">
            <v>0</v>
          </cell>
          <cell r="H915">
            <v>0</v>
          </cell>
        </row>
        <row r="916">
          <cell r="E916">
            <v>0</v>
          </cell>
          <cell r="H916">
            <v>0</v>
          </cell>
        </row>
        <row r="917">
          <cell r="E917">
            <v>0</v>
          </cell>
          <cell r="H917">
            <v>0</v>
          </cell>
        </row>
        <row r="918">
          <cell r="E918">
            <v>0</v>
          </cell>
          <cell r="H918">
            <v>0</v>
          </cell>
        </row>
        <row r="919">
          <cell r="E919">
            <v>0</v>
          </cell>
          <cell r="H919">
            <v>0</v>
          </cell>
        </row>
        <row r="920">
          <cell r="E920">
            <v>0</v>
          </cell>
          <cell r="H920">
            <v>0</v>
          </cell>
        </row>
        <row r="921">
          <cell r="E921">
            <v>0</v>
          </cell>
          <cell r="H921">
            <v>0</v>
          </cell>
        </row>
        <row r="922">
          <cell r="E922">
            <v>0</v>
          </cell>
          <cell r="H922">
            <v>0</v>
          </cell>
        </row>
        <row r="923">
          <cell r="E923">
            <v>0</v>
          </cell>
          <cell r="H923">
            <v>0</v>
          </cell>
        </row>
        <row r="924">
          <cell r="E924">
            <v>0</v>
          </cell>
          <cell r="H924">
            <v>0</v>
          </cell>
        </row>
        <row r="925">
          <cell r="E925">
            <v>0</v>
          </cell>
          <cell r="H925">
            <v>0</v>
          </cell>
        </row>
        <row r="926">
          <cell r="E926">
            <v>0</v>
          </cell>
          <cell r="H926">
            <v>0</v>
          </cell>
        </row>
        <row r="927">
          <cell r="E927">
            <v>0</v>
          </cell>
          <cell r="H927">
            <v>0</v>
          </cell>
        </row>
        <row r="928">
          <cell r="E928">
            <v>0</v>
          </cell>
          <cell r="H928">
            <v>0</v>
          </cell>
        </row>
        <row r="929">
          <cell r="E929">
            <v>0</v>
          </cell>
          <cell r="H929">
            <v>0</v>
          </cell>
        </row>
        <row r="930">
          <cell r="E930">
            <v>0</v>
          </cell>
          <cell r="H930">
            <v>0</v>
          </cell>
        </row>
        <row r="931">
          <cell r="E931">
            <v>0</v>
          </cell>
          <cell r="H931">
            <v>0</v>
          </cell>
        </row>
        <row r="932">
          <cell r="E932">
            <v>0</v>
          </cell>
          <cell r="H932">
            <v>0</v>
          </cell>
        </row>
        <row r="933">
          <cell r="E933">
            <v>0</v>
          </cell>
          <cell r="H933">
            <v>0</v>
          </cell>
        </row>
        <row r="934">
          <cell r="E934">
            <v>0</v>
          </cell>
          <cell r="H934">
            <v>0</v>
          </cell>
        </row>
        <row r="935">
          <cell r="E935">
            <v>0</v>
          </cell>
          <cell r="H935">
            <v>0</v>
          </cell>
        </row>
        <row r="936">
          <cell r="E936">
            <v>0</v>
          </cell>
          <cell r="H936">
            <v>0</v>
          </cell>
        </row>
        <row r="937">
          <cell r="E937">
            <v>0</v>
          </cell>
          <cell r="H937">
            <v>0</v>
          </cell>
        </row>
        <row r="938">
          <cell r="E938">
            <v>0</v>
          </cell>
          <cell r="H938">
            <v>0</v>
          </cell>
        </row>
        <row r="939">
          <cell r="E939">
            <v>0</v>
          </cell>
          <cell r="H939">
            <v>0</v>
          </cell>
        </row>
        <row r="940">
          <cell r="E940">
            <v>0</v>
          </cell>
          <cell r="H940">
            <v>0</v>
          </cell>
        </row>
        <row r="941">
          <cell r="E941">
            <v>0</v>
          </cell>
          <cell r="H941">
            <v>0</v>
          </cell>
        </row>
        <row r="942">
          <cell r="E942">
            <v>0</v>
          </cell>
          <cell r="H942">
            <v>0</v>
          </cell>
        </row>
        <row r="943">
          <cell r="E943">
            <v>0</v>
          </cell>
          <cell r="H943">
            <v>0</v>
          </cell>
        </row>
        <row r="944">
          <cell r="E944">
            <v>0</v>
          </cell>
          <cell r="H944">
            <v>0</v>
          </cell>
        </row>
        <row r="945">
          <cell r="E945">
            <v>0</v>
          </cell>
          <cell r="H945">
            <v>0</v>
          </cell>
        </row>
        <row r="946">
          <cell r="E946">
            <v>0</v>
          </cell>
          <cell r="H946">
            <v>0</v>
          </cell>
        </row>
        <row r="947">
          <cell r="E947">
            <v>0</v>
          </cell>
          <cell r="H947">
            <v>0</v>
          </cell>
        </row>
        <row r="948">
          <cell r="E948">
            <v>0</v>
          </cell>
          <cell r="H948">
            <v>0</v>
          </cell>
        </row>
        <row r="949">
          <cell r="E949">
            <v>0</v>
          </cell>
          <cell r="H949">
            <v>0</v>
          </cell>
        </row>
        <row r="950">
          <cell r="E950">
            <v>0</v>
          </cell>
          <cell r="H950">
            <v>0</v>
          </cell>
        </row>
        <row r="951">
          <cell r="E951">
            <v>0</v>
          </cell>
          <cell r="H951">
            <v>0</v>
          </cell>
        </row>
        <row r="952">
          <cell r="E952">
            <v>0</v>
          </cell>
          <cell r="H952">
            <v>0</v>
          </cell>
        </row>
        <row r="953">
          <cell r="E953">
            <v>0</v>
          </cell>
          <cell r="H953">
            <v>0</v>
          </cell>
        </row>
        <row r="954">
          <cell r="E954">
            <v>0</v>
          </cell>
          <cell r="H954">
            <v>0</v>
          </cell>
        </row>
        <row r="955">
          <cell r="E955">
            <v>0</v>
          </cell>
          <cell r="H955">
            <v>0</v>
          </cell>
        </row>
        <row r="956">
          <cell r="E956">
            <v>0</v>
          </cell>
          <cell r="H956">
            <v>0</v>
          </cell>
        </row>
        <row r="957">
          <cell r="E957">
            <v>0</v>
          </cell>
          <cell r="H957">
            <v>0</v>
          </cell>
        </row>
        <row r="958">
          <cell r="E958">
            <v>0</v>
          </cell>
          <cell r="H958">
            <v>0</v>
          </cell>
        </row>
        <row r="959">
          <cell r="E959">
            <v>0</v>
          </cell>
          <cell r="H959">
            <v>0</v>
          </cell>
        </row>
        <row r="960">
          <cell r="E960">
            <v>0</v>
          </cell>
          <cell r="H960">
            <v>0</v>
          </cell>
        </row>
        <row r="961">
          <cell r="E961">
            <v>0</v>
          </cell>
          <cell r="H961">
            <v>0</v>
          </cell>
        </row>
        <row r="962">
          <cell r="E962">
            <v>0</v>
          </cell>
          <cell r="H962">
            <v>0</v>
          </cell>
        </row>
        <row r="963">
          <cell r="E963">
            <v>0</v>
          </cell>
          <cell r="H963">
            <v>0</v>
          </cell>
        </row>
        <row r="964">
          <cell r="E964">
            <v>0</v>
          </cell>
          <cell r="H964">
            <v>0</v>
          </cell>
        </row>
        <row r="965">
          <cell r="E965">
            <v>0</v>
          </cell>
          <cell r="H965">
            <v>0</v>
          </cell>
        </row>
        <row r="966">
          <cell r="E966">
            <v>0</v>
          </cell>
          <cell r="H966">
            <v>0</v>
          </cell>
        </row>
        <row r="967">
          <cell r="E967">
            <v>0</v>
          </cell>
          <cell r="H967">
            <v>0</v>
          </cell>
        </row>
        <row r="968">
          <cell r="E968">
            <v>0</v>
          </cell>
          <cell r="H968">
            <v>0</v>
          </cell>
        </row>
        <row r="969">
          <cell r="E969">
            <v>0</v>
          </cell>
          <cell r="H969">
            <v>0</v>
          </cell>
        </row>
        <row r="970">
          <cell r="E970">
            <v>0</v>
          </cell>
          <cell r="H970">
            <v>0</v>
          </cell>
        </row>
        <row r="971">
          <cell r="E971">
            <v>0</v>
          </cell>
          <cell r="H971">
            <v>0</v>
          </cell>
        </row>
        <row r="972">
          <cell r="E972">
            <v>0</v>
          </cell>
          <cell r="H972">
            <v>0</v>
          </cell>
        </row>
        <row r="973">
          <cell r="E973">
            <v>0</v>
          </cell>
          <cell r="H973">
            <v>0</v>
          </cell>
        </row>
        <row r="974">
          <cell r="E974">
            <v>0</v>
          </cell>
          <cell r="H974">
            <v>0</v>
          </cell>
        </row>
        <row r="975">
          <cell r="E975">
            <v>0</v>
          </cell>
          <cell r="H975">
            <v>0</v>
          </cell>
        </row>
        <row r="976">
          <cell r="E976">
            <v>0</v>
          </cell>
          <cell r="H976">
            <v>0</v>
          </cell>
        </row>
        <row r="977">
          <cell r="E977">
            <v>0</v>
          </cell>
          <cell r="H977">
            <v>0</v>
          </cell>
        </row>
        <row r="978">
          <cell r="E978">
            <v>0</v>
          </cell>
          <cell r="H978">
            <v>0</v>
          </cell>
        </row>
        <row r="979">
          <cell r="E979">
            <v>0</v>
          </cell>
          <cell r="H979">
            <v>0</v>
          </cell>
        </row>
        <row r="980">
          <cell r="E980">
            <v>0</v>
          </cell>
          <cell r="H980">
            <v>0</v>
          </cell>
        </row>
        <row r="981">
          <cell r="E981">
            <v>0</v>
          </cell>
          <cell r="H981">
            <v>0</v>
          </cell>
        </row>
        <row r="982">
          <cell r="E982">
            <v>0</v>
          </cell>
          <cell r="H982">
            <v>0</v>
          </cell>
        </row>
        <row r="983">
          <cell r="E983">
            <v>0</v>
          </cell>
          <cell r="H983">
            <v>0</v>
          </cell>
        </row>
        <row r="984">
          <cell r="E984">
            <v>0</v>
          </cell>
          <cell r="H984">
            <v>0</v>
          </cell>
        </row>
        <row r="985">
          <cell r="E985">
            <v>0</v>
          </cell>
          <cell r="H985">
            <v>0</v>
          </cell>
        </row>
        <row r="986">
          <cell r="E986">
            <v>0</v>
          </cell>
          <cell r="H986">
            <v>0</v>
          </cell>
        </row>
        <row r="987">
          <cell r="E987">
            <v>0</v>
          </cell>
          <cell r="H987">
            <v>0</v>
          </cell>
        </row>
        <row r="988">
          <cell r="E988">
            <v>0</v>
          </cell>
          <cell r="H988">
            <v>0</v>
          </cell>
        </row>
        <row r="989">
          <cell r="E989">
            <v>0</v>
          </cell>
          <cell r="H989">
            <v>0</v>
          </cell>
        </row>
        <row r="990">
          <cell r="E990">
            <v>0</v>
          </cell>
          <cell r="H990">
            <v>0</v>
          </cell>
        </row>
        <row r="991">
          <cell r="E991">
            <v>0</v>
          </cell>
          <cell r="H991">
            <v>0</v>
          </cell>
        </row>
        <row r="992">
          <cell r="E992">
            <v>0</v>
          </cell>
          <cell r="H992">
            <v>0</v>
          </cell>
        </row>
        <row r="993">
          <cell r="E993">
            <v>0</v>
          </cell>
          <cell r="H993">
            <v>0</v>
          </cell>
        </row>
        <row r="994">
          <cell r="E994">
            <v>0</v>
          </cell>
          <cell r="H994">
            <v>0</v>
          </cell>
        </row>
        <row r="995">
          <cell r="E995">
            <v>0</v>
          </cell>
          <cell r="H995">
            <v>0</v>
          </cell>
        </row>
        <row r="996">
          <cell r="E996">
            <v>0</v>
          </cell>
          <cell r="H996">
            <v>0</v>
          </cell>
        </row>
        <row r="997">
          <cell r="E997">
            <v>0</v>
          </cell>
          <cell r="H997">
            <v>0</v>
          </cell>
        </row>
        <row r="998">
          <cell r="E998">
            <v>0</v>
          </cell>
          <cell r="H998">
            <v>0</v>
          </cell>
        </row>
        <row r="999">
          <cell r="E999">
            <v>0</v>
          </cell>
          <cell r="H999">
            <v>0</v>
          </cell>
        </row>
        <row r="1000">
          <cell r="E1000">
            <v>0</v>
          </cell>
          <cell r="H1000">
            <v>0</v>
          </cell>
        </row>
        <row r="1320">
          <cell r="E1320">
            <v>0</v>
          </cell>
        </row>
        <row r="1321">
          <cell r="E1321">
            <v>0</v>
          </cell>
        </row>
        <row r="1322">
          <cell r="E1322">
            <v>0</v>
          </cell>
        </row>
        <row r="1323">
          <cell r="E1323">
            <v>0</v>
          </cell>
        </row>
        <row r="1324">
          <cell r="E1324">
            <v>0</v>
          </cell>
        </row>
        <row r="1325">
          <cell r="E1325">
            <v>0</v>
          </cell>
        </row>
        <row r="1326">
          <cell r="E1326">
            <v>0</v>
          </cell>
        </row>
        <row r="1327">
          <cell r="E1327">
            <v>0</v>
          </cell>
        </row>
        <row r="1328">
          <cell r="E1328">
            <v>0</v>
          </cell>
        </row>
        <row r="1329">
          <cell r="E1329">
            <v>0</v>
          </cell>
        </row>
        <row r="1330">
          <cell r="E1330">
            <v>0</v>
          </cell>
        </row>
        <row r="1331">
          <cell r="E1331">
            <v>0</v>
          </cell>
        </row>
        <row r="1332">
          <cell r="E1332">
            <v>0</v>
          </cell>
        </row>
        <row r="1333">
          <cell r="E1333">
            <v>0</v>
          </cell>
        </row>
        <row r="1334">
          <cell r="E1334">
            <v>0</v>
          </cell>
        </row>
        <row r="1335">
          <cell r="E1335">
            <v>0</v>
          </cell>
        </row>
        <row r="1336">
          <cell r="E1336">
            <v>0</v>
          </cell>
        </row>
        <row r="1337">
          <cell r="E1337">
            <v>0</v>
          </cell>
        </row>
        <row r="1338">
          <cell r="E1338">
            <v>0</v>
          </cell>
        </row>
        <row r="1339">
          <cell r="E1339">
            <v>0</v>
          </cell>
        </row>
        <row r="1340">
          <cell r="E1340">
            <v>0</v>
          </cell>
        </row>
        <row r="1341">
          <cell r="E1341">
            <v>0</v>
          </cell>
        </row>
        <row r="1342">
          <cell r="E1342">
            <v>0</v>
          </cell>
        </row>
        <row r="1343">
          <cell r="E1343">
            <v>0</v>
          </cell>
        </row>
        <row r="1344">
          <cell r="E1344">
            <v>0</v>
          </cell>
        </row>
        <row r="1345">
          <cell r="E1345">
            <v>0</v>
          </cell>
        </row>
        <row r="1346">
          <cell r="E1346">
            <v>0</v>
          </cell>
        </row>
        <row r="1347">
          <cell r="E1347">
            <v>0</v>
          </cell>
        </row>
        <row r="1348">
          <cell r="E1348">
            <v>0</v>
          </cell>
        </row>
        <row r="1349">
          <cell r="E1349">
            <v>0</v>
          </cell>
        </row>
        <row r="1350">
          <cell r="E1350">
            <v>0</v>
          </cell>
        </row>
        <row r="1351">
          <cell r="E1351">
            <v>0</v>
          </cell>
        </row>
        <row r="1352">
          <cell r="E1352">
            <v>0</v>
          </cell>
        </row>
        <row r="1353">
          <cell r="E1353">
            <v>0</v>
          </cell>
        </row>
        <row r="1354">
          <cell r="E1354">
            <v>0</v>
          </cell>
        </row>
        <row r="1355">
          <cell r="E1355">
            <v>0</v>
          </cell>
        </row>
        <row r="1356">
          <cell r="E1356">
            <v>0</v>
          </cell>
        </row>
        <row r="1357">
          <cell r="E1357">
            <v>0</v>
          </cell>
        </row>
        <row r="1358">
          <cell r="E1358">
            <v>0</v>
          </cell>
        </row>
        <row r="1359">
          <cell r="E1359">
            <v>0</v>
          </cell>
        </row>
        <row r="1360">
          <cell r="E1360">
            <v>0</v>
          </cell>
        </row>
        <row r="1361">
          <cell r="E1361">
            <v>0</v>
          </cell>
        </row>
        <row r="1362">
          <cell r="E1362">
            <v>0</v>
          </cell>
        </row>
        <row r="1363">
          <cell r="E1363">
            <v>0</v>
          </cell>
        </row>
        <row r="1364">
          <cell r="E1364">
            <v>0</v>
          </cell>
        </row>
        <row r="1365">
          <cell r="E1365">
            <v>0</v>
          </cell>
        </row>
        <row r="1366">
          <cell r="E1366">
            <v>0</v>
          </cell>
        </row>
        <row r="1367">
          <cell r="E1367">
            <v>0</v>
          </cell>
        </row>
        <row r="1368">
          <cell r="E1368">
            <v>0</v>
          </cell>
        </row>
        <row r="1369">
          <cell r="E1369">
            <v>0</v>
          </cell>
        </row>
        <row r="1370">
          <cell r="E1370">
            <v>0</v>
          </cell>
        </row>
        <row r="1371">
          <cell r="E1371">
            <v>0</v>
          </cell>
        </row>
        <row r="1372">
          <cell r="E1372">
            <v>0</v>
          </cell>
        </row>
        <row r="1373">
          <cell r="E1373">
            <v>0</v>
          </cell>
        </row>
        <row r="1374">
          <cell r="E1374">
            <v>0</v>
          </cell>
        </row>
        <row r="1375">
          <cell r="E1375">
            <v>0</v>
          </cell>
        </row>
        <row r="1376">
          <cell r="E1376">
            <v>0</v>
          </cell>
        </row>
        <row r="1377">
          <cell r="E1377">
            <v>0</v>
          </cell>
        </row>
        <row r="1378">
          <cell r="E1378">
            <v>0</v>
          </cell>
        </row>
        <row r="1379">
          <cell r="E1379">
            <v>0</v>
          </cell>
        </row>
        <row r="1380">
          <cell r="E1380">
            <v>0</v>
          </cell>
        </row>
        <row r="1381">
          <cell r="E1381">
            <v>0</v>
          </cell>
        </row>
        <row r="1382">
          <cell r="E1382">
            <v>0</v>
          </cell>
        </row>
        <row r="1383">
          <cell r="E1383">
            <v>0</v>
          </cell>
        </row>
        <row r="1384">
          <cell r="E1384">
            <v>0</v>
          </cell>
        </row>
        <row r="1385">
          <cell r="E1385">
            <v>0</v>
          </cell>
        </row>
        <row r="1386">
          <cell r="E1386">
            <v>0</v>
          </cell>
        </row>
        <row r="1387">
          <cell r="E1387">
            <v>0</v>
          </cell>
        </row>
        <row r="1388">
          <cell r="E1388">
            <v>0</v>
          </cell>
        </row>
        <row r="1389">
          <cell r="E1389">
            <v>0</v>
          </cell>
        </row>
        <row r="1390">
          <cell r="E1390">
            <v>0</v>
          </cell>
        </row>
        <row r="1391">
          <cell r="E1391">
            <v>0</v>
          </cell>
        </row>
        <row r="1392">
          <cell r="E1392">
            <v>0</v>
          </cell>
        </row>
        <row r="1393">
          <cell r="E1393">
            <v>0</v>
          </cell>
        </row>
        <row r="1394">
          <cell r="E1394">
            <v>0</v>
          </cell>
        </row>
        <row r="1395">
          <cell r="E1395">
            <v>0</v>
          </cell>
        </row>
        <row r="1396">
          <cell r="E1396">
            <v>0</v>
          </cell>
        </row>
        <row r="1397">
          <cell r="E1397">
            <v>0</v>
          </cell>
        </row>
        <row r="1398">
          <cell r="E1398">
            <v>0</v>
          </cell>
        </row>
        <row r="1399">
          <cell r="E1399">
            <v>0</v>
          </cell>
        </row>
        <row r="1400">
          <cell r="E1400">
            <v>0</v>
          </cell>
        </row>
        <row r="1401">
          <cell r="E1401">
            <v>0</v>
          </cell>
        </row>
        <row r="1402">
          <cell r="E1402">
            <v>0</v>
          </cell>
        </row>
        <row r="1403">
          <cell r="E1403">
            <v>0</v>
          </cell>
        </row>
        <row r="1404">
          <cell r="E1404">
            <v>0</v>
          </cell>
        </row>
        <row r="1405">
          <cell r="E1405">
            <v>0</v>
          </cell>
        </row>
        <row r="1406">
          <cell r="E1406">
            <v>0</v>
          </cell>
        </row>
        <row r="1407">
          <cell r="E1407">
            <v>0</v>
          </cell>
        </row>
        <row r="1408">
          <cell r="E1408">
            <v>0</v>
          </cell>
        </row>
        <row r="1409">
          <cell r="E1409">
            <v>0</v>
          </cell>
        </row>
        <row r="1410">
          <cell r="E1410">
            <v>0</v>
          </cell>
        </row>
        <row r="1411">
          <cell r="E1411">
            <v>0</v>
          </cell>
        </row>
        <row r="1412">
          <cell r="E1412">
            <v>0</v>
          </cell>
        </row>
        <row r="1413">
          <cell r="E1413">
            <v>0</v>
          </cell>
        </row>
        <row r="1414">
          <cell r="E1414">
            <v>0</v>
          </cell>
        </row>
        <row r="1415">
          <cell r="E1415">
            <v>0</v>
          </cell>
        </row>
        <row r="1416">
          <cell r="E1416">
            <v>0</v>
          </cell>
        </row>
        <row r="1417">
          <cell r="E1417">
            <v>0</v>
          </cell>
        </row>
        <row r="1418">
          <cell r="E1418">
            <v>0</v>
          </cell>
        </row>
        <row r="1419">
          <cell r="E1419">
            <v>0</v>
          </cell>
        </row>
        <row r="1420">
          <cell r="E1420">
            <v>0</v>
          </cell>
        </row>
        <row r="1421">
          <cell r="E1421">
            <v>0</v>
          </cell>
        </row>
        <row r="1422">
          <cell r="E1422">
            <v>0</v>
          </cell>
        </row>
        <row r="1423">
          <cell r="E1423">
            <v>0</v>
          </cell>
        </row>
        <row r="1424">
          <cell r="E1424">
            <v>0</v>
          </cell>
        </row>
        <row r="1425">
          <cell r="E1425">
            <v>0</v>
          </cell>
        </row>
        <row r="1426">
          <cell r="E1426">
            <v>0</v>
          </cell>
        </row>
        <row r="1427">
          <cell r="E1427">
            <v>0</v>
          </cell>
        </row>
        <row r="1428">
          <cell r="E1428">
            <v>0</v>
          </cell>
        </row>
        <row r="1429">
          <cell r="E1429">
            <v>0</v>
          </cell>
        </row>
        <row r="1430">
          <cell r="E1430">
            <v>0</v>
          </cell>
        </row>
        <row r="1431">
          <cell r="E1431">
            <v>0</v>
          </cell>
        </row>
        <row r="1432">
          <cell r="E1432">
            <v>0</v>
          </cell>
        </row>
        <row r="1433">
          <cell r="E1433">
            <v>0</v>
          </cell>
        </row>
        <row r="1434">
          <cell r="E1434">
            <v>0</v>
          </cell>
        </row>
        <row r="1435">
          <cell r="E1435">
            <v>0</v>
          </cell>
        </row>
        <row r="1436">
          <cell r="E1436">
            <v>0</v>
          </cell>
        </row>
        <row r="1437">
          <cell r="E1437">
            <v>0</v>
          </cell>
        </row>
        <row r="1438">
          <cell r="E1438">
            <v>0</v>
          </cell>
        </row>
        <row r="1439">
          <cell r="E1439">
            <v>0</v>
          </cell>
        </row>
        <row r="1440">
          <cell r="E1440">
            <v>0</v>
          </cell>
        </row>
        <row r="1441">
          <cell r="E1441">
            <v>0</v>
          </cell>
        </row>
        <row r="1442">
          <cell r="E1442">
            <v>0</v>
          </cell>
        </row>
        <row r="1443">
          <cell r="E1443">
            <v>0</v>
          </cell>
        </row>
        <row r="1444">
          <cell r="E1444">
            <v>0</v>
          </cell>
        </row>
        <row r="1445">
          <cell r="E1445">
            <v>0</v>
          </cell>
        </row>
        <row r="1446">
          <cell r="E1446">
            <v>0</v>
          </cell>
        </row>
        <row r="1447">
          <cell r="E1447">
            <v>0</v>
          </cell>
        </row>
        <row r="1448">
          <cell r="E1448">
            <v>0</v>
          </cell>
        </row>
        <row r="1449">
          <cell r="E1449">
            <v>0</v>
          </cell>
        </row>
        <row r="1450">
          <cell r="E1450">
            <v>0</v>
          </cell>
        </row>
        <row r="1451">
          <cell r="E1451">
            <v>0</v>
          </cell>
        </row>
        <row r="1452">
          <cell r="E1452">
            <v>0</v>
          </cell>
        </row>
        <row r="1453">
          <cell r="E1453">
            <v>0</v>
          </cell>
        </row>
        <row r="1454">
          <cell r="E1454">
            <v>0</v>
          </cell>
        </row>
        <row r="1455">
          <cell r="E1455">
            <v>0</v>
          </cell>
        </row>
        <row r="1456">
          <cell r="E1456">
            <v>0</v>
          </cell>
        </row>
        <row r="1457">
          <cell r="E1457">
            <v>0</v>
          </cell>
        </row>
        <row r="1458">
          <cell r="E1458">
            <v>0</v>
          </cell>
        </row>
        <row r="1459">
          <cell r="E1459">
            <v>0</v>
          </cell>
        </row>
        <row r="1460">
          <cell r="E1460">
            <v>0</v>
          </cell>
        </row>
        <row r="1461">
          <cell r="E1461">
            <v>0</v>
          </cell>
        </row>
        <row r="1462">
          <cell r="E1462">
            <v>0</v>
          </cell>
        </row>
        <row r="1463">
          <cell r="E1463">
            <v>0</v>
          </cell>
        </row>
        <row r="1464">
          <cell r="E1464">
            <v>0</v>
          </cell>
        </row>
        <row r="1465">
          <cell r="E1465">
            <v>0</v>
          </cell>
        </row>
        <row r="1466">
          <cell r="E1466">
            <v>0</v>
          </cell>
        </row>
        <row r="1467">
          <cell r="E1467">
            <v>0</v>
          </cell>
        </row>
        <row r="1468">
          <cell r="E1468">
            <v>0</v>
          </cell>
        </row>
        <row r="1469">
          <cell r="E1469">
            <v>0</v>
          </cell>
        </row>
        <row r="1470">
          <cell r="E1470">
            <v>0</v>
          </cell>
        </row>
        <row r="1471">
          <cell r="E1471">
            <v>0</v>
          </cell>
        </row>
        <row r="1472">
          <cell r="E1472">
            <v>0</v>
          </cell>
        </row>
        <row r="1473">
          <cell r="E1473">
            <v>0</v>
          </cell>
        </row>
        <row r="1474">
          <cell r="E1474">
            <v>0</v>
          </cell>
        </row>
        <row r="1475">
          <cell r="E1475">
            <v>0</v>
          </cell>
        </row>
        <row r="1476">
          <cell r="E1476">
            <v>0</v>
          </cell>
        </row>
        <row r="1477">
          <cell r="E1477">
            <v>0</v>
          </cell>
        </row>
        <row r="1478">
          <cell r="E1478">
            <v>0</v>
          </cell>
        </row>
        <row r="1479">
          <cell r="E1479">
            <v>0</v>
          </cell>
        </row>
        <row r="1480">
          <cell r="E1480">
            <v>0</v>
          </cell>
        </row>
        <row r="1481">
          <cell r="E1481">
            <v>0</v>
          </cell>
        </row>
        <row r="1482">
          <cell r="E1482">
            <v>0</v>
          </cell>
        </row>
        <row r="1483">
          <cell r="E1483">
            <v>0</v>
          </cell>
        </row>
        <row r="1484">
          <cell r="E1484">
            <v>0</v>
          </cell>
        </row>
        <row r="1485">
          <cell r="E1485">
            <v>0</v>
          </cell>
        </row>
        <row r="1486">
          <cell r="E1486">
            <v>0</v>
          </cell>
        </row>
        <row r="1487">
          <cell r="E1487">
            <v>0</v>
          </cell>
        </row>
        <row r="1488">
          <cell r="E1488">
            <v>0</v>
          </cell>
        </row>
        <row r="1489">
          <cell r="E1489">
            <v>0</v>
          </cell>
        </row>
        <row r="1490">
          <cell r="E1490">
            <v>0</v>
          </cell>
        </row>
        <row r="1491">
          <cell r="E1491">
            <v>0</v>
          </cell>
        </row>
        <row r="1492">
          <cell r="E1492">
            <v>0</v>
          </cell>
        </row>
        <row r="1493">
          <cell r="E1493">
            <v>0</v>
          </cell>
        </row>
        <row r="1494">
          <cell r="E1494">
            <v>0</v>
          </cell>
        </row>
        <row r="1495">
          <cell r="E1495">
            <v>0</v>
          </cell>
        </row>
        <row r="1496">
          <cell r="E1496">
            <v>0</v>
          </cell>
        </row>
        <row r="1497">
          <cell r="E1497">
            <v>0</v>
          </cell>
        </row>
        <row r="1498">
          <cell r="E1498">
            <v>0</v>
          </cell>
        </row>
        <row r="1499">
          <cell r="E1499">
            <v>0</v>
          </cell>
        </row>
        <row r="1500">
          <cell r="E1500">
            <v>0</v>
          </cell>
        </row>
        <row r="1501">
          <cell r="E1501">
            <v>0</v>
          </cell>
        </row>
        <row r="1502">
          <cell r="E1502">
            <v>0</v>
          </cell>
        </row>
        <row r="1503">
          <cell r="E1503">
            <v>0</v>
          </cell>
        </row>
        <row r="1504">
          <cell r="E1504">
            <v>0</v>
          </cell>
        </row>
        <row r="1505">
          <cell r="E1505">
            <v>0</v>
          </cell>
        </row>
        <row r="1506">
          <cell r="E1506">
            <v>0</v>
          </cell>
        </row>
        <row r="1507">
          <cell r="E1507">
            <v>0</v>
          </cell>
        </row>
        <row r="1508">
          <cell r="E1508">
            <v>0</v>
          </cell>
        </row>
        <row r="1509">
          <cell r="E1509">
            <v>0</v>
          </cell>
        </row>
        <row r="1510">
          <cell r="E1510">
            <v>0</v>
          </cell>
        </row>
        <row r="1511">
          <cell r="E1511">
            <v>0</v>
          </cell>
        </row>
        <row r="1512">
          <cell r="E1512">
            <v>0</v>
          </cell>
        </row>
        <row r="1513">
          <cell r="E1513">
            <v>0</v>
          </cell>
        </row>
        <row r="1514">
          <cell r="E1514">
            <v>0</v>
          </cell>
        </row>
        <row r="1515">
          <cell r="E1515">
            <v>0</v>
          </cell>
        </row>
        <row r="1516">
          <cell r="E1516">
            <v>0</v>
          </cell>
        </row>
        <row r="1517">
          <cell r="E1517">
            <v>0</v>
          </cell>
        </row>
        <row r="1518">
          <cell r="E1518">
            <v>0</v>
          </cell>
        </row>
        <row r="1519">
          <cell r="E1519">
            <v>0</v>
          </cell>
        </row>
        <row r="1520">
          <cell r="E1520">
            <v>0</v>
          </cell>
        </row>
        <row r="1521">
          <cell r="E1521">
            <v>0</v>
          </cell>
        </row>
        <row r="1522">
          <cell r="E1522">
            <v>0</v>
          </cell>
        </row>
        <row r="1523">
          <cell r="E1523">
            <v>0</v>
          </cell>
        </row>
        <row r="1524">
          <cell r="E1524">
            <v>0</v>
          </cell>
        </row>
        <row r="1525">
          <cell r="E1525">
            <v>0</v>
          </cell>
        </row>
        <row r="1526">
          <cell r="E1526">
            <v>0</v>
          </cell>
        </row>
        <row r="1527">
          <cell r="E1527">
            <v>0</v>
          </cell>
        </row>
        <row r="1528">
          <cell r="E1528">
            <v>0</v>
          </cell>
        </row>
        <row r="1529">
          <cell r="E1529">
            <v>0</v>
          </cell>
        </row>
        <row r="1530">
          <cell r="E1530">
            <v>0</v>
          </cell>
        </row>
        <row r="1531">
          <cell r="E1531">
            <v>0</v>
          </cell>
        </row>
        <row r="1532">
          <cell r="E1532">
            <v>0</v>
          </cell>
        </row>
        <row r="1533">
          <cell r="E1533">
            <v>0</v>
          </cell>
        </row>
        <row r="1534">
          <cell r="E1534">
            <v>0</v>
          </cell>
        </row>
        <row r="1535">
          <cell r="E1535">
            <v>0</v>
          </cell>
        </row>
        <row r="1536">
          <cell r="E1536">
            <v>0</v>
          </cell>
        </row>
        <row r="1537">
          <cell r="E1537">
            <v>0</v>
          </cell>
        </row>
        <row r="1538">
          <cell r="E1538">
            <v>0</v>
          </cell>
        </row>
        <row r="1539">
          <cell r="E1539">
            <v>0</v>
          </cell>
        </row>
        <row r="1540">
          <cell r="E1540">
            <v>0</v>
          </cell>
        </row>
        <row r="1541">
          <cell r="E1541">
            <v>0</v>
          </cell>
        </row>
        <row r="1542">
          <cell r="E1542">
            <v>0</v>
          </cell>
        </row>
        <row r="1543">
          <cell r="E1543">
            <v>0</v>
          </cell>
        </row>
        <row r="1544">
          <cell r="E1544">
            <v>0</v>
          </cell>
        </row>
        <row r="1545">
          <cell r="E1545">
            <v>0</v>
          </cell>
        </row>
        <row r="1546">
          <cell r="E1546">
            <v>0</v>
          </cell>
        </row>
        <row r="1547">
          <cell r="E1547">
            <v>0</v>
          </cell>
        </row>
        <row r="1548">
          <cell r="E1548">
            <v>0</v>
          </cell>
        </row>
        <row r="1549">
          <cell r="E1549">
            <v>0</v>
          </cell>
        </row>
        <row r="1550">
          <cell r="E1550">
            <v>0</v>
          </cell>
        </row>
        <row r="1551">
          <cell r="E1551">
            <v>0</v>
          </cell>
        </row>
        <row r="1552">
          <cell r="E1552">
            <v>0</v>
          </cell>
        </row>
        <row r="1553">
          <cell r="E1553">
            <v>0</v>
          </cell>
        </row>
        <row r="1554">
          <cell r="E1554">
            <v>0</v>
          </cell>
        </row>
        <row r="1555">
          <cell r="E1555">
            <v>0</v>
          </cell>
        </row>
        <row r="1556">
          <cell r="E1556">
            <v>0</v>
          </cell>
        </row>
        <row r="1557">
          <cell r="E1557">
            <v>0</v>
          </cell>
        </row>
        <row r="1558">
          <cell r="E1558">
            <v>0</v>
          </cell>
        </row>
        <row r="1559">
          <cell r="E1559">
            <v>0</v>
          </cell>
        </row>
        <row r="1560">
          <cell r="E1560">
            <v>0</v>
          </cell>
        </row>
        <row r="1561">
          <cell r="E1561">
            <v>0</v>
          </cell>
        </row>
        <row r="1562">
          <cell r="E1562">
            <v>0</v>
          </cell>
        </row>
        <row r="1563">
          <cell r="E1563">
            <v>0</v>
          </cell>
        </row>
        <row r="1564">
          <cell r="E1564">
            <v>0</v>
          </cell>
        </row>
        <row r="1565">
          <cell r="E1565">
            <v>0</v>
          </cell>
        </row>
        <row r="1566">
          <cell r="E1566">
            <v>0</v>
          </cell>
        </row>
        <row r="1567">
          <cell r="E1567">
            <v>0</v>
          </cell>
        </row>
        <row r="1568">
          <cell r="E1568">
            <v>0</v>
          </cell>
        </row>
        <row r="1569">
          <cell r="E1569">
            <v>0</v>
          </cell>
        </row>
        <row r="1570">
          <cell r="E1570">
            <v>0</v>
          </cell>
        </row>
        <row r="1571">
          <cell r="E1571">
            <v>0</v>
          </cell>
        </row>
        <row r="1572">
          <cell r="E1572">
            <v>0</v>
          </cell>
        </row>
        <row r="1573">
          <cell r="E1573">
            <v>0</v>
          </cell>
        </row>
        <row r="1574">
          <cell r="E1574">
            <v>0</v>
          </cell>
        </row>
        <row r="1575">
          <cell r="E1575">
            <v>0</v>
          </cell>
        </row>
        <row r="1576">
          <cell r="E1576">
            <v>0</v>
          </cell>
        </row>
        <row r="1577">
          <cell r="E1577">
            <v>0</v>
          </cell>
        </row>
        <row r="1578">
          <cell r="E1578">
            <v>0</v>
          </cell>
        </row>
        <row r="1579">
          <cell r="E1579">
            <v>0</v>
          </cell>
        </row>
        <row r="1580">
          <cell r="E1580">
            <v>0</v>
          </cell>
        </row>
        <row r="1581">
          <cell r="E1581">
            <v>0</v>
          </cell>
        </row>
        <row r="1582">
          <cell r="E1582">
            <v>0</v>
          </cell>
        </row>
        <row r="1583">
          <cell r="E1583">
            <v>0</v>
          </cell>
        </row>
        <row r="1584">
          <cell r="E1584">
            <v>0</v>
          </cell>
        </row>
        <row r="1585">
          <cell r="E1585">
            <v>0</v>
          </cell>
        </row>
        <row r="1586">
          <cell r="E1586">
            <v>0</v>
          </cell>
        </row>
        <row r="1587">
          <cell r="E1587">
            <v>0</v>
          </cell>
        </row>
        <row r="1588">
          <cell r="E1588">
            <v>0</v>
          </cell>
        </row>
        <row r="1589">
          <cell r="E1589">
            <v>0</v>
          </cell>
        </row>
        <row r="1590">
          <cell r="E1590">
            <v>0</v>
          </cell>
        </row>
        <row r="1591">
          <cell r="E1591">
            <v>0</v>
          </cell>
        </row>
        <row r="1592">
          <cell r="E1592">
            <v>0</v>
          </cell>
        </row>
        <row r="1593">
          <cell r="E1593">
            <v>0</v>
          </cell>
        </row>
        <row r="1594">
          <cell r="E1594">
            <v>0</v>
          </cell>
        </row>
        <row r="1595">
          <cell r="E1595">
            <v>0</v>
          </cell>
        </row>
        <row r="1596">
          <cell r="E1596">
            <v>0</v>
          </cell>
        </row>
        <row r="1597">
          <cell r="E1597">
            <v>0</v>
          </cell>
        </row>
        <row r="1598">
          <cell r="E1598">
            <v>0</v>
          </cell>
        </row>
        <row r="1599">
          <cell r="E1599">
            <v>0</v>
          </cell>
        </row>
        <row r="1600">
          <cell r="E1600">
            <v>0</v>
          </cell>
        </row>
        <row r="1601">
          <cell r="E1601">
            <v>0</v>
          </cell>
        </row>
        <row r="1602">
          <cell r="E1602">
            <v>0</v>
          </cell>
        </row>
        <row r="1603">
          <cell r="E1603">
            <v>0</v>
          </cell>
        </row>
        <row r="1604">
          <cell r="E1604">
            <v>0</v>
          </cell>
        </row>
        <row r="1605">
          <cell r="E1605">
            <v>0</v>
          </cell>
        </row>
        <row r="1606">
          <cell r="E1606">
            <v>0</v>
          </cell>
        </row>
        <row r="1607">
          <cell r="E1607">
            <v>0</v>
          </cell>
        </row>
        <row r="1608">
          <cell r="E1608">
            <v>0</v>
          </cell>
        </row>
        <row r="1609">
          <cell r="E1609">
            <v>0</v>
          </cell>
        </row>
        <row r="1610">
          <cell r="E1610">
            <v>0</v>
          </cell>
        </row>
        <row r="1611">
          <cell r="E1611">
            <v>0</v>
          </cell>
        </row>
        <row r="1612">
          <cell r="E1612">
            <v>0</v>
          </cell>
        </row>
        <row r="1613">
          <cell r="E1613">
            <v>0</v>
          </cell>
        </row>
        <row r="1614">
          <cell r="E1614">
            <v>0</v>
          </cell>
        </row>
        <row r="1615">
          <cell r="E1615">
            <v>0</v>
          </cell>
        </row>
        <row r="1616">
          <cell r="E1616">
            <v>0</v>
          </cell>
        </row>
        <row r="1617">
          <cell r="E1617">
            <v>0</v>
          </cell>
        </row>
        <row r="1618">
          <cell r="E1618">
            <v>0</v>
          </cell>
        </row>
        <row r="1619">
          <cell r="E1619">
            <v>0</v>
          </cell>
        </row>
        <row r="1620">
          <cell r="E1620">
            <v>0</v>
          </cell>
        </row>
        <row r="1621">
          <cell r="E1621">
            <v>0</v>
          </cell>
        </row>
        <row r="1622">
          <cell r="E1622">
            <v>0</v>
          </cell>
        </row>
        <row r="1623">
          <cell r="E1623">
            <v>0</v>
          </cell>
        </row>
        <row r="1624">
          <cell r="E1624">
            <v>0</v>
          </cell>
        </row>
        <row r="1625">
          <cell r="E1625">
            <v>0</v>
          </cell>
        </row>
        <row r="1626">
          <cell r="E1626">
            <v>0</v>
          </cell>
        </row>
        <row r="1627">
          <cell r="E1627">
            <v>0</v>
          </cell>
        </row>
        <row r="1628">
          <cell r="E1628">
            <v>0</v>
          </cell>
        </row>
        <row r="1629">
          <cell r="E1629">
            <v>0</v>
          </cell>
        </row>
        <row r="1630">
          <cell r="E1630">
            <v>0</v>
          </cell>
        </row>
        <row r="1631">
          <cell r="E1631">
            <v>0</v>
          </cell>
        </row>
        <row r="1632">
          <cell r="E1632">
            <v>0</v>
          </cell>
        </row>
        <row r="1633">
          <cell r="E1633">
            <v>0</v>
          </cell>
        </row>
        <row r="1634">
          <cell r="E1634">
            <v>0</v>
          </cell>
        </row>
        <row r="1635">
          <cell r="E1635">
            <v>0</v>
          </cell>
        </row>
        <row r="1636">
          <cell r="E1636">
            <v>0</v>
          </cell>
        </row>
        <row r="1637">
          <cell r="E1637">
            <v>0</v>
          </cell>
        </row>
        <row r="1638">
          <cell r="E1638">
            <v>0</v>
          </cell>
        </row>
        <row r="1639">
          <cell r="E1639">
            <v>0</v>
          </cell>
        </row>
        <row r="1640">
          <cell r="E1640">
            <v>0</v>
          </cell>
        </row>
        <row r="1641">
          <cell r="E1641">
            <v>0</v>
          </cell>
        </row>
        <row r="1642">
          <cell r="E1642">
            <v>0</v>
          </cell>
        </row>
        <row r="1643">
          <cell r="E1643">
            <v>0</v>
          </cell>
        </row>
        <row r="1644">
          <cell r="E1644">
            <v>0</v>
          </cell>
        </row>
        <row r="1645">
          <cell r="E1645">
            <v>0</v>
          </cell>
        </row>
        <row r="1646">
          <cell r="E1646">
            <v>0</v>
          </cell>
        </row>
        <row r="1647">
          <cell r="E1647">
            <v>0</v>
          </cell>
        </row>
        <row r="1648">
          <cell r="E1648">
            <v>0</v>
          </cell>
        </row>
        <row r="1649">
          <cell r="E1649">
            <v>0</v>
          </cell>
        </row>
        <row r="1650">
          <cell r="E1650">
            <v>0</v>
          </cell>
        </row>
        <row r="1651">
          <cell r="E1651">
            <v>0</v>
          </cell>
        </row>
        <row r="1652">
          <cell r="E1652">
            <v>0</v>
          </cell>
        </row>
        <row r="1653">
          <cell r="E1653">
            <v>0</v>
          </cell>
        </row>
        <row r="1654">
          <cell r="E1654">
            <v>0</v>
          </cell>
        </row>
        <row r="1655">
          <cell r="E1655">
            <v>0</v>
          </cell>
        </row>
        <row r="1656">
          <cell r="E1656">
            <v>0</v>
          </cell>
        </row>
        <row r="1657">
          <cell r="E1657">
            <v>0</v>
          </cell>
        </row>
        <row r="1658">
          <cell r="E1658">
            <v>0</v>
          </cell>
        </row>
        <row r="1659">
          <cell r="E1659">
            <v>0</v>
          </cell>
        </row>
        <row r="1660">
          <cell r="E1660">
            <v>0</v>
          </cell>
        </row>
        <row r="1661">
          <cell r="E1661">
            <v>0</v>
          </cell>
        </row>
        <row r="1662">
          <cell r="E1662">
            <v>0</v>
          </cell>
        </row>
        <row r="1663">
          <cell r="E1663">
            <v>0</v>
          </cell>
        </row>
        <row r="1664">
          <cell r="E1664">
            <v>0</v>
          </cell>
        </row>
        <row r="1665">
          <cell r="E1665">
            <v>0</v>
          </cell>
        </row>
        <row r="1666">
          <cell r="E1666">
            <v>0</v>
          </cell>
        </row>
        <row r="1667">
          <cell r="E1667">
            <v>0</v>
          </cell>
        </row>
        <row r="1668">
          <cell r="E1668">
            <v>0</v>
          </cell>
        </row>
        <row r="1669">
          <cell r="E1669">
            <v>0</v>
          </cell>
        </row>
        <row r="1670">
          <cell r="E1670">
            <v>0</v>
          </cell>
        </row>
        <row r="1671">
          <cell r="E1671">
            <v>0</v>
          </cell>
        </row>
        <row r="1672">
          <cell r="E1672">
            <v>0</v>
          </cell>
        </row>
        <row r="1673">
          <cell r="E1673">
            <v>0</v>
          </cell>
        </row>
        <row r="1674">
          <cell r="E1674">
            <v>0</v>
          </cell>
        </row>
        <row r="1675">
          <cell r="E1675">
            <v>0</v>
          </cell>
        </row>
        <row r="1676">
          <cell r="E1676">
            <v>0</v>
          </cell>
        </row>
        <row r="1677">
          <cell r="E1677">
            <v>0</v>
          </cell>
        </row>
        <row r="1678">
          <cell r="E1678">
            <v>0</v>
          </cell>
        </row>
        <row r="1679">
          <cell r="E1679">
            <v>0</v>
          </cell>
        </row>
        <row r="1680">
          <cell r="E1680">
            <v>0</v>
          </cell>
        </row>
        <row r="1681">
          <cell r="E1681">
            <v>0</v>
          </cell>
        </row>
        <row r="1682">
          <cell r="E1682">
            <v>0</v>
          </cell>
        </row>
        <row r="1683">
          <cell r="E1683">
            <v>0</v>
          </cell>
        </row>
        <row r="1684">
          <cell r="E1684">
            <v>0</v>
          </cell>
        </row>
        <row r="1685">
          <cell r="E1685">
            <v>0</v>
          </cell>
        </row>
        <row r="1686">
          <cell r="E1686">
            <v>0</v>
          </cell>
        </row>
        <row r="1687">
          <cell r="E1687">
            <v>0</v>
          </cell>
        </row>
        <row r="1688">
          <cell r="E1688">
            <v>0</v>
          </cell>
        </row>
        <row r="1689">
          <cell r="E1689">
            <v>0</v>
          </cell>
        </row>
        <row r="1690">
          <cell r="E1690">
            <v>0</v>
          </cell>
        </row>
        <row r="1691">
          <cell r="E1691">
            <v>0</v>
          </cell>
        </row>
        <row r="1692">
          <cell r="E1692">
            <v>0</v>
          </cell>
        </row>
        <row r="1693">
          <cell r="E1693">
            <v>0</v>
          </cell>
        </row>
        <row r="1694">
          <cell r="E1694">
            <v>0</v>
          </cell>
        </row>
        <row r="1695">
          <cell r="E1695">
            <v>0</v>
          </cell>
        </row>
        <row r="1696">
          <cell r="E1696">
            <v>0</v>
          </cell>
        </row>
        <row r="1697">
          <cell r="E1697">
            <v>0</v>
          </cell>
        </row>
        <row r="1698">
          <cell r="E1698">
            <v>0</v>
          </cell>
        </row>
        <row r="1699">
          <cell r="E1699">
            <v>0</v>
          </cell>
        </row>
        <row r="1700">
          <cell r="E1700">
            <v>0</v>
          </cell>
        </row>
        <row r="1701">
          <cell r="E1701">
            <v>0</v>
          </cell>
        </row>
        <row r="1702">
          <cell r="E1702">
            <v>0</v>
          </cell>
        </row>
        <row r="1703">
          <cell r="E1703">
            <v>0</v>
          </cell>
        </row>
        <row r="1704">
          <cell r="E1704">
            <v>0</v>
          </cell>
        </row>
        <row r="1705">
          <cell r="E1705">
            <v>0</v>
          </cell>
        </row>
        <row r="1706">
          <cell r="E1706">
            <v>0</v>
          </cell>
        </row>
        <row r="1707">
          <cell r="E1707">
            <v>0</v>
          </cell>
        </row>
        <row r="1708">
          <cell r="E1708">
            <v>0</v>
          </cell>
        </row>
        <row r="1709">
          <cell r="E1709">
            <v>0</v>
          </cell>
        </row>
        <row r="1710">
          <cell r="E1710">
            <v>0</v>
          </cell>
        </row>
        <row r="1711">
          <cell r="E1711">
            <v>0</v>
          </cell>
        </row>
        <row r="1712">
          <cell r="E1712">
            <v>0</v>
          </cell>
        </row>
        <row r="1713">
          <cell r="E1713">
            <v>0</v>
          </cell>
        </row>
        <row r="1714">
          <cell r="E1714">
            <v>0</v>
          </cell>
        </row>
        <row r="1715">
          <cell r="E1715">
            <v>0</v>
          </cell>
        </row>
        <row r="1716">
          <cell r="E1716">
            <v>0</v>
          </cell>
        </row>
        <row r="1717">
          <cell r="E1717">
            <v>0</v>
          </cell>
        </row>
        <row r="1718">
          <cell r="E1718">
            <v>0</v>
          </cell>
        </row>
        <row r="1719">
          <cell r="E1719">
            <v>0</v>
          </cell>
        </row>
        <row r="1720">
          <cell r="E1720">
            <v>0</v>
          </cell>
        </row>
        <row r="1721">
          <cell r="E1721">
            <v>0</v>
          </cell>
        </row>
        <row r="1722">
          <cell r="E1722">
            <v>0</v>
          </cell>
        </row>
        <row r="1723">
          <cell r="E1723">
            <v>0</v>
          </cell>
        </row>
        <row r="1724">
          <cell r="E1724">
            <v>0</v>
          </cell>
        </row>
        <row r="1725">
          <cell r="E1725">
            <v>0</v>
          </cell>
        </row>
        <row r="1726">
          <cell r="E1726">
            <v>0</v>
          </cell>
        </row>
        <row r="1727">
          <cell r="E1727">
            <v>0</v>
          </cell>
        </row>
        <row r="1728">
          <cell r="E1728">
            <v>0</v>
          </cell>
        </row>
        <row r="1729">
          <cell r="E1729">
            <v>0</v>
          </cell>
        </row>
        <row r="1730">
          <cell r="E1730">
            <v>0</v>
          </cell>
        </row>
        <row r="1731">
          <cell r="E1731">
            <v>0</v>
          </cell>
        </row>
        <row r="1732">
          <cell r="E1732">
            <v>0</v>
          </cell>
        </row>
        <row r="1733">
          <cell r="E1733">
            <v>0</v>
          </cell>
        </row>
        <row r="1734">
          <cell r="E1734">
            <v>0</v>
          </cell>
        </row>
        <row r="1735">
          <cell r="E1735">
            <v>0</v>
          </cell>
        </row>
        <row r="1736">
          <cell r="E1736">
            <v>0</v>
          </cell>
        </row>
        <row r="1737">
          <cell r="E1737">
            <v>0</v>
          </cell>
        </row>
        <row r="1738">
          <cell r="E1738">
            <v>0</v>
          </cell>
        </row>
        <row r="1739">
          <cell r="E1739">
            <v>0</v>
          </cell>
        </row>
        <row r="1740">
          <cell r="E1740">
            <v>0</v>
          </cell>
        </row>
        <row r="1741">
          <cell r="E1741">
            <v>0</v>
          </cell>
        </row>
        <row r="1742">
          <cell r="E1742">
            <v>0</v>
          </cell>
        </row>
        <row r="1743">
          <cell r="E1743">
            <v>0</v>
          </cell>
        </row>
        <row r="1744">
          <cell r="E1744">
            <v>0</v>
          </cell>
        </row>
        <row r="1745">
          <cell r="E1745">
            <v>0</v>
          </cell>
        </row>
        <row r="1746">
          <cell r="E1746">
            <v>0</v>
          </cell>
        </row>
        <row r="1747">
          <cell r="E1747">
            <v>0</v>
          </cell>
        </row>
        <row r="1748">
          <cell r="E1748">
            <v>0</v>
          </cell>
        </row>
        <row r="1749">
          <cell r="E1749">
            <v>0</v>
          </cell>
        </row>
        <row r="1750">
          <cell r="E1750">
            <v>0</v>
          </cell>
        </row>
        <row r="1751">
          <cell r="E1751">
            <v>0</v>
          </cell>
        </row>
        <row r="1752">
          <cell r="E1752">
            <v>0</v>
          </cell>
        </row>
        <row r="1753">
          <cell r="E1753">
            <v>0</v>
          </cell>
        </row>
        <row r="1754">
          <cell r="E1754">
            <v>0</v>
          </cell>
        </row>
        <row r="1755">
          <cell r="E1755">
            <v>0</v>
          </cell>
        </row>
        <row r="1756">
          <cell r="E1756">
            <v>0</v>
          </cell>
        </row>
        <row r="1757">
          <cell r="E1757">
            <v>0</v>
          </cell>
        </row>
        <row r="1758">
          <cell r="E1758">
            <v>0</v>
          </cell>
        </row>
        <row r="1759">
          <cell r="E1759">
            <v>0</v>
          </cell>
        </row>
        <row r="1760">
          <cell r="E1760">
            <v>0</v>
          </cell>
        </row>
        <row r="1761">
          <cell r="E1761">
            <v>0</v>
          </cell>
        </row>
        <row r="1762">
          <cell r="E1762">
            <v>0</v>
          </cell>
        </row>
        <row r="1763">
          <cell r="E1763">
            <v>0</v>
          </cell>
        </row>
        <row r="1764">
          <cell r="E1764">
            <v>0</v>
          </cell>
        </row>
        <row r="1765">
          <cell r="E1765">
            <v>0</v>
          </cell>
        </row>
        <row r="1766">
          <cell r="E1766">
            <v>0</v>
          </cell>
        </row>
        <row r="1767">
          <cell r="E1767">
            <v>0</v>
          </cell>
        </row>
        <row r="1768">
          <cell r="E1768">
            <v>0</v>
          </cell>
        </row>
        <row r="1769">
          <cell r="E1769">
            <v>0</v>
          </cell>
        </row>
        <row r="1770">
          <cell r="E1770">
            <v>0</v>
          </cell>
        </row>
        <row r="1771">
          <cell r="E1771">
            <v>0</v>
          </cell>
        </row>
        <row r="1772">
          <cell r="E1772">
            <v>0</v>
          </cell>
        </row>
        <row r="1773">
          <cell r="E1773">
            <v>0</v>
          </cell>
        </row>
        <row r="1774">
          <cell r="E1774">
            <v>0</v>
          </cell>
        </row>
        <row r="1775">
          <cell r="E1775">
            <v>0</v>
          </cell>
        </row>
        <row r="1776">
          <cell r="E1776">
            <v>0</v>
          </cell>
        </row>
        <row r="1777">
          <cell r="E1777">
            <v>0</v>
          </cell>
        </row>
        <row r="1778">
          <cell r="E1778">
            <v>0</v>
          </cell>
        </row>
        <row r="1779">
          <cell r="E1779">
            <v>0</v>
          </cell>
        </row>
        <row r="1780">
          <cell r="E1780">
            <v>0</v>
          </cell>
        </row>
        <row r="1781">
          <cell r="E1781">
            <v>0</v>
          </cell>
        </row>
        <row r="1782">
          <cell r="E1782">
            <v>0</v>
          </cell>
        </row>
        <row r="1783">
          <cell r="E1783">
            <v>0</v>
          </cell>
        </row>
        <row r="1784">
          <cell r="E1784">
            <v>0</v>
          </cell>
        </row>
        <row r="1785">
          <cell r="E1785">
            <v>0</v>
          </cell>
        </row>
        <row r="1786">
          <cell r="E1786">
            <v>0</v>
          </cell>
        </row>
        <row r="1787">
          <cell r="E1787">
            <v>0</v>
          </cell>
        </row>
        <row r="1788">
          <cell r="E1788">
            <v>0</v>
          </cell>
        </row>
        <row r="1789">
          <cell r="E1789">
            <v>0</v>
          </cell>
        </row>
        <row r="1790">
          <cell r="E1790">
            <v>0</v>
          </cell>
        </row>
        <row r="1791">
          <cell r="E1791">
            <v>0</v>
          </cell>
        </row>
        <row r="1792">
          <cell r="E1792">
            <v>0</v>
          </cell>
        </row>
        <row r="1793">
          <cell r="E1793">
            <v>0</v>
          </cell>
        </row>
        <row r="1794">
          <cell r="E1794">
            <v>0</v>
          </cell>
        </row>
        <row r="1795">
          <cell r="E1795">
            <v>0</v>
          </cell>
        </row>
        <row r="1796">
          <cell r="E1796">
            <v>0</v>
          </cell>
        </row>
        <row r="1797">
          <cell r="E1797">
            <v>0</v>
          </cell>
        </row>
        <row r="1798">
          <cell r="E1798">
            <v>0</v>
          </cell>
        </row>
        <row r="1799">
          <cell r="E1799">
            <v>0</v>
          </cell>
        </row>
        <row r="1800">
          <cell r="E1800">
            <v>0</v>
          </cell>
        </row>
        <row r="1801">
          <cell r="E1801">
            <v>0</v>
          </cell>
        </row>
        <row r="1802">
          <cell r="E1802">
            <v>0</v>
          </cell>
        </row>
        <row r="1803">
          <cell r="E1803">
            <v>0</v>
          </cell>
        </row>
        <row r="1804">
          <cell r="E1804">
            <v>0</v>
          </cell>
        </row>
        <row r="1805">
          <cell r="E1805">
            <v>0</v>
          </cell>
        </row>
        <row r="1806">
          <cell r="E1806">
            <v>0</v>
          </cell>
        </row>
        <row r="1807">
          <cell r="E1807">
            <v>0</v>
          </cell>
        </row>
        <row r="1808">
          <cell r="E1808">
            <v>0</v>
          </cell>
        </row>
        <row r="1809">
          <cell r="E1809">
            <v>0</v>
          </cell>
        </row>
        <row r="1810">
          <cell r="E1810">
            <v>0</v>
          </cell>
        </row>
        <row r="1811">
          <cell r="E1811">
            <v>0</v>
          </cell>
        </row>
        <row r="1812">
          <cell r="E1812">
            <v>0</v>
          </cell>
        </row>
        <row r="1813">
          <cell r="E1813">
            <v>0</v>
          </cell>
        </row>
        <row r="1814">
          <cell r="E1814">
            <v>0</v>
          </cell>
        </row>
        <row r="1815">
          <cell r="E1815">
            <v>0</v>
          </cell>
        </row>
        <row r="1816">
          <cell r="E1816">
            <v>0</v>
          </cell>
        </row>
        <row r="1817">
          <cell r="E1817">
            <v>0</v>
          </cell>
        </row>
        <row r="1818">
          <cell r="E1818">
            <v>0</v>
          </cell>
        </row>
        <row r="1819">
          <cell r="E1819">
            <v>0</v>
          </cell>
        </row>
        <row r="1820">
          <cell r="E1820">
            <v>0</v>
          </cell>
        </row>
        <row r="1821">
          <cell r="E1821">
            <v>0</v>
          </cell>
        </row>
        <row r="1822">
          <cell r="E1822">
            <v>0</v>
          </cell>
        </row>
        <row r="1823">
          <cell r="E1823">
            <v>0</v>
          </cell>
        </row>
        <row r="1824">
          <cell r="E1824">
            <v>0</v>
          </cell>
        </row>
        <row r="1825">
          <cell r="E1825">
            <v>0</v>
          </cell>
        </row>
        <row r="1826">
          <cell r="E1826">
            <v>0</v>
          </cell>
        </row>
        <row r="1827">
          <cell r="E1827">
            <v>0</v>
          </cell>
        </row>
        <row r="1828">
          <cell r="E1828">
            <v>0</v>
          </cell>
        </row>
        <row r="1829">
          <cell r="E1829">
            <v>0</v>
          </cell>
        </row>
        <row r="1830">
          <cell r="E1830">
            <v>0</v>
          </cell>
        </row>
        <row r="1831">
          <cell r="E1831">
            <v>0</v>
          </cell>
        </row>
        <row r="1832">
          <cell r="E1832">
            <v>0</v>
          </cell>
        </row>
        <row r="1833">
          <cell r="E1833">
            <v>0</v>
          </cell>
        </row>
        <row r="1834">
          <cell r="E1834">
            <v>0</v>
          </cell>
        </row>
        <row r="1835">
          <cell r="E1835">
            <v>0</v>
          </cell>
        </row>
        <row r="1836">
          <cell r="E1836">
            <v>0</v>
          </cell>
        </row>
        <row r="1837">
          <cell r="E1837">
            <v>0</v>
          </cell>
        </row>
        <row r="1838">
          <cell r="E1838">
            <v>0</v>
          </cell>
        </row>
        <row r="1839">
          <cell r="E1839">
            <v>0</v>
          </cell>
        </row>
        <row r="1840">
          <cell r="E1840">
            <v>0</v>
          </cell>
        </row>
        <row r="1841">
          <cell r="E1841">
            <v>0</v>
          </cell>
        </row>
        <row r="1842">
          <cell r="E1842">
            <v>0</v>
          </cell>
        </row>
        <row r="1843">
          <cell r="E1843">
            <v>0</v>
          </cell>
        </row>
        <row r="1844">
          <cell r="E1844">
            <v>0</v>
          </cell>
        </row>
        <row r="1845">
          <cell r="E1845">
            <v>0</v>
          </cell>
        </row>
        <row r="1846">
          <cell r="E1846">
            <v>0</v>
          </cell>
        </row>
        <row r="1847">
          <cell r="E1847">
            <v>0</v>
          </cell>
        </row>
        <row r="1848">
          <cell r="E1848">
            <v>0</v>
          </cell>
        </row>
        <row r="1849">
          <cell r="E1849">
            <v>0</v>
          </cell>
        </row>
        <row r="1850">
          <cell r="E1850">
            <v>0</v>
          </cell>
        </row>
        <row r="1851">
          <cell r="E1851">
            <v>0</v>
          </cell>
        </row>
        <row r="1852">
          <cell r="E1852">
            <v>0</v>
          </cell>
        </row>
        <row r="1853">
          <cell r="E1853">
            <v>0</v>
          </cell>
        </row>
        <row r="1854">
          <cell r="E1854">
            <v>0</v>
          </cell>
        </row>
        <row r="1855">
          <cell r="E1855">
            <v>0</v>
          </cell>
        </row>
        <row r="1856">
          <cell r="E1856">
            <v>0</v>
          </cell>
        </row>
        <row r="1857">
          <cell r="E1857">
            <v>0</v>
          </cell>
        </row>
        <row r="1858">
          <cell r="E1858">
            <v>0</v>
          </cell>
        </row>
        <row r="1859">
          <cell r="E1859">
            <v>0</v>
          </cell>
        </row>
        <row r="1860">
          <cell r="E1860">
            <v>0</v>
          </cell>
        </row>
        <row r="1861">
          <cell r="E1861">
            <v>0</v>
          </cell>
        </row>
        <row r="1862">
          <cell r="E1862">
            <v>0</v>
          </cell>
        </row>
        <row r="1863">
          <cell r="E1863">
            <v>0</v>
          </cell>
        </row>
        <row r="1864">
          <cell r="E1864">
            <v>0</v>
          </cell>
        </row>
        <row r="1865">
          <cell r="E1865">
            <v>0</v>
          </cell>
        </row>
        <row r="1866">
          <cell r="E1866">
            <v>0</v>
          </cell>
        </row>
        <row r="1867">
          <cell r="E1867">
            <v>0</v>
          </cell>
        </row>
        <row r="1868">
          <cell r="E1868">
            <v>0</v>
          </cell>
        </row>
        <row r="1869">
          <cell r="E1869">
            <v>0</v>
          </cell>
        </row>
        <row r="1870">
          <cell r="E1870">
            <v>0</v>
          </cell>
        </row>
        <row r="1871">
          <cell r="E1871">
            <v>0</v>
          </cell>
        </row>
        <row r="1872">
          <cell r="E1872">
            <v>0</v>
          </cell>
        </row>
        <row r="1873">
          <cell r="E1873">
            <v>0</v>
          </cell>
        </row>
        <row r="1874">
          <cell r="E1874">
            <v>0</v>
          </cell>
        </row>
        <row r="1875">
          <cell r="E1875">
            <v>0</v>
          </cell>
        </row>
        <row r="1876">
          <cell r="E1876">
            <v>0</v>
          </cell>
        </row>
        <row r="1877">
          <cell r="E1877">
            <v>0</v>
          </cell>
        </row>
        <row r="1878">
          <cell r="E1878">
            <v>0</v>
          </cell>
        </row>
        <row r="1879">
          <cell r="E1879">
            <v>0</v>
          </cell>
        </row>
        <row r="1880">
          <cell r="E1880">
            <v>0</v>
          </cell>
        </row>
        <row r="1881">
          <cell r="E1881">
            <v>0</v>
          </cell>
        </row>
        <row r="1882">
          <cell r="E1882">
            <v>0</v>
          </cell>
        </row>
        <row r="1883">
          <cell r="E1883">
            <v>0</v>
          </cell>
        </row>
        <row r="1884">
          <cell r="E1884">
            <v>0</v>
          </cell>
        </row>
        <row r="1885">
          <cell r="E1885">
            <v>0</v>
          </cell>
        </row>
        <row r="1886">
          <cell r="E1886">
            <v>0</v>
          </cell>
        </row>
        <row r="1887">
          <cell r="E1887">
            <v>0</v>
          </cell>
        </row>
        <row r="1888">
          <cell r="E1888">
            <v>0</v>
          </cell>
        </row>
        <row r="1889">
          <cell r="E1889">
            <v>0</v>
          </cell>
        </row>
        <row r="1890">
          <cell r="E1890">
            <v>0</v>
          </cell>
        </row>
        <row r="1891">
          <cell r="E1891">
            <v>0</v>
          </cell>
        </row>
        <row r="1892">
          <cell r="E1892">
            <v>0</v>
          </cell>
        </row>
        <row r="1893">
          <cell r="E1893">
            <v>0</v>
          </cell>
        </row>
        <row r="1894">
          <cell r="E1894">
            <v>0</v>
          </cell>
        </row>
        <row r="1895">
          <cell r="E1895">
            <v>0</v>
          </cell>
        </row>
        <row r="1896">
          <cell r="E1896">
            <v>0</v>
          </cell>
        </row>
        <row r="1897">
          <cell r="E1897">
            <v>0</v>
          </cell>
        </row>
        <row r="1898">
          <cell r="E1898">
            <v>0</v>
          </cell>
        </row>
        <row r="1899">
          <cell r="E1899">
            <v>0</v>
          </cell>
        </row>
        <row r="1900">
          <cell r="E1900">
            <v>0</v>
          </cell>
        </row>
        <row r="1901">
          <cell r="E1901">
            <v>0</v>
          </cell>
        </row>
        <row r="1902">
          <cell r="E1902">
            <v>0</v>
          </cell>
        </row>
        <row r="1903">
          <cell r="E1903">
            <v>0</v>
          </cell>
        </row>
        <row r="1904">
          <cell r="E1904">
            <v>0</v>
          </cell>
        </row>
        <row r="1905">
          <cell r="E1905">
            <v>0</v>
          </cell>
        </row>
        <row r="1906">
          <cell r="E1906">
            <v>0</v>
          </cell>
        </row>
        <row r="1907">
          <cell r="E1907">
            <v>0</v>
          </cell>
        </row>
        <row r="1908">
          <cell r="E1908">
            <v>0</v>
          </cell>
        </row>
        <row r="1909">
          <cell r="E1909">
            <v>0</v>
          </cell>
        </row>
        <row r="1910">
          <cell r="E1910">
            <v>0</v>
          </cell>
        </row>
        <row r="1911">
          <cell r="E1911">
            <v>0</v>
          </cell>
        </row>
        <row r="1912">
          <cell r="E1912">
            <v>0</v>
          </cell>
        </row>
        <row r="1913">
          <cell r="E1913">
            <v>0</v>
          </cell>
        </row>
        <row r="1914">
          <cell r="E1914">
            <v>0</v>
          </cell>
        </row>
        <row r="1915">
          <cell r="E1915">
            <v>0</v>
          </cell>
        </row>
        <row r="1916">
          <cell r="E1916">
            <v>0</v>
          </cell>
        </row>
        <row r="1917">
          <cell r="E1917">
            <v>0</v>
          </cell>
        </row>
        <row r="1918">
          <cell r="E1918">
            <v>0</v>
          </cell>
        </row>
        <row r="1919">
          <cell r="E1919">
            <v>0</v>
          </cell>
        </row>
        <row r="1920">
          <cell r="E1920">
            <v>0</v>
          </cell>
        </row>
        <row r="1921">
          <cell r="E1921">
            <v>0</v>
          </cell>
        </row>
        <row r="1922">
          <cell r="E1922">
            <v>0</v>
          </cell>
        </row>
        <row r="1923">
          <cell r="E1923">
            <v>0</v>
          </cell>
        </row>
        <row r="1924">
          <cell r="E1924">
            <v>0</v>
          </cell>
        </row>
        <row r="1925">
          <cell r="E1925">
            <v>0</v>
          </cell>
        </row>
        <row r="1926">
          <cell r="E1926">
            <v>0</v>
          </cell>
        </row>
        <row r="1927">
          <cell r="E1927">
            <v>0</v>
          </cell>
        </row>
        <row r="1928">
          <cell r="E1928">
            <v>0</v>
          </cell>
        </row>
        <row r="1929">
          <cell r="E1929">
            <v>0</v>
          </cell>
        </row>
        <row r="1930">
          <cell r="E1930">
            <v>0</v>
          </cell>
        </row>
        <row r="1931">
          <cell r="E1931">
            <v>0</v>
          </cell>
        </row>
        <row r="1932">
          <cell r="E1932">
            <v>0</v>
          </cell>
        </row>
        <row r="1933">
          <cell r="E1933">
            <v>0</v>
          </cell>
        </row>
        <row r="1934">
          <cell r="E1934">
            <v>0</v>
          </cell>
        </row>
        <row r="1935">
          <cell r="E1935">
            <v>0</v>
          </cell>
        </row>
        <row r="1936">
          <cell r="E1936">
            <v>0</v>
          </cell>
        </row>
        <row r="1937">
          <cell r="E1937">
            <v>0</v>
          </cell>
        </row>
        <row r="1938">
          <cell r="E1938">
            <v>0</v>
          </cell>
        </row>
        <row r="1939">
          <cell r="E1939">
            <v>0</v>
          </cell>
        </row>
        <row r="1940">
          <cell r="E1940">
            <v>0</v>
          </cell>
        </row>
        <row r="1941">
          <cell r="E1941">
            <v>0</v>
          </cell>
        </row>
        <row r="1942">
          <cell r="E1942">
            <v>0</v>
          </cell>
        </row>
        <row r="1943">
          <cell r="E1943">
            <v>0</v>
          </cell>
        </row>
        <row r="1944">
          <cell r="E1944">
            <v>0</v>
          </cell>
        </row>
        <row r="1945">
          <cell r="E1945">
            <v>0</v>
          </cell>
        </row>
        <row r="1946">
          <cell r="E1946">
            <v>0</v>
          </cell>
        </row>
        <row r="1947">
          <cell r="E1947">
            <v>0</v>
          </cell>
        </row>
        <row r="1948">
          <cell r="E1948">
            <v>0</v>
          </cell>
        </row>
        <row r="1949">
          <cell r="E1949">
            <v>0</v>
          </cell>
        </row>
        <row r="1950">
          <cell r="E1950">
            <v>0</v>
          </cell>
        </row>
        <row r="1951">
          <cell r="E1951">
            <v>0</v>
          </cell>
        </row>
        <row r="1952">
          <cell r="E1952">
            <v>0</v>
          </cell>
        </row>
        <row r="1953">
          <cell r="E1953">
            <v>0</v>
          </cell>
        </row>
        <row r="1954">
          <cell r="E1954">
            <v>0</v>
          </cell>
        </row>
        <row r="1955">
          <cell r="E1955">
            <v>0</v>
          </cell>
        </row>
        <row r="1956">
          <cell r="E1956">
            <v>0</v>
          </cell>
        </row>
        <row r="1957">
          <cell r="E1957">
            <v>0</v>
          </cell>
        </row>
        <row r="1958">
          <cell r="E1958">
            <v>0</v>
          </cell>
        </row>
        <row r="1959">
          <cell r="E1959">
            <v>0</v>
          </cell>
        </row>
        <row r="1960">
          <cell r="E1960">
            <v>0</v>
          </cell>
        </row>
        <row r="1961">
          <cell r="E1961">
            <v>0</v>
          </cell>
        </row>
        <row r="1962">
          <cell r="E1962">
            <v>0</v>
          </cell>
        </row>
        <row r="1963">
          <cell r="E1963">
            <v>0</v>
          </cell>
        </row>
        <row r="1964">
          <cell r="E1964">
            <v>0</v>
          </cell>
        </row>
        <row r="1965">
          <cell r="E1965">
            <v>0</v>
          </cell>
        </row>
        <row r="1966">
          <cell r="E1966">
            <v>0</v>
          </cell>
        </row>
        <row r="1967">
          <cell r="E1967">
            <v>0</v>
          </cell>
        </row>
        <row r="1968">
          <cell r="E1968">
            <v>0</v>
          </cell>
        </row>
        <row r="1969">
          <cell r="E1969">
            <v>0</v>
          </cell>
        </row>
        <row r="1970">
          <cell r="E1970">
            <v>0</v>
          </cell>
        </row>
        <row r="1971">
          <cell r="E1971">
            <v>0</v>
          </cell>
        </row>
        <row r="1972">
          <cell r="E1972">
            <v>0</v>
          </cell>
        </row>
        <row r="1973">
          <cell r="E1973">
            <v>0</v>
          </cell>
        </row>
        <row r="1974">
          <cell r="E1974">
            <v>0</v>
          </cell>
        </row>
        <row r="1975">
          <cell r="E1975">
            <v>0</v>
          </cell>
        </row>
        <row r="1976">
          <cell r="E1976">
            <v>0</v>
          </cell>
        </row>
        <row r="1977">
          <cell r="E1977">
            <v>0</v>
          </cell>
        </row>
        <row r="1978">
          <cell r="E1978">
            <v>0</v>
          </cell>
        </row>
        <row r="1979">
          <cell r="E1979">
            <v>0</v>
          </cell>
        </row>
        <row r="1980">
          <cell r="E1980">
            <v>0</v>
          </cell>
        </row>
        <row r="1981">
          <cell r="E1981">
            <v>0</v>
          </cell>
        </row>
        <row r="1982">
          <cell r="E1982">
            <v>0</v>
          </cell>
        </row>
        <row r="1983">
          <cell r="E1983">
            <v>0</v>
          </cell>
        </row>
        <row r="1984">
          <cell r="E1984">
            <v>0</v>
          </cell>
        </row>
        <row r="1985">
          <cell r="E1985">
            <v>0</v>
          </cell>
        </row>
        <row r="1986">
          <cell r="E1986">
            <v>0</v>
          </cell>
        </row>
        <row r="1987">
          <cell r="E1987">
            <v>0</v>
          </cell>
        </row>
        <row r="1988">
          <cell r="E1988">
            <v>0</v>
          </cell>
        </row>
        <row r="1989">
          <cell r="E1989">
            <v>0</v>
          </cell>
        </row>
        <row r="1990">
          <cell r="E1990">
            <v>0</v>
          </cell>
        </row>
        <row r="1991">
          <cell r="E1991">
            <v>0</v>
          </cell>
        </row>
        <row r="1992">
          <cell r="E1992">
            <v>0</v>
          </cell>
        </row>
        <row r="1993">
          <cell r="E1993">
            <v>0</v>
          </cell>
        </row>
        <row r="1994">
          <cell r="E1994">
            <v>0</v>
          </cell>
        </row>
        <row r="1995">
          <cell r="E1995">
            <v>0</v>
          </cell>
        </row>
        <row r="1996">
          <cell r="E1996">
            <v>0</v>
          </cell>
        </row>
        <row r="1997">
          <cell r="E1997">
            <v>0</v>
          </cell>
        </row>
        <row r="1998">
          <cell r="E1998">
            <v>0</v>
          </cell>
        </row>
        <row r="1999">
          <cell r="E1999">
            <v>0</v>
          </cell>
        </row>
      </sheetData>
      <sheetData sheetId="17">
        <row r="1">
          <cell r="C1" t="str">
            <v>General Inflation</v>
          </cell>
        </row>
        <row r="2">
          <cell r="C2" t="str">
            <v>for 2019 budget</v>
          </cell>
        </row>
        <row r="3">
          <cell r="B3" t="str">
            <v>Australia (HCI)</v>
          </cell>
          <cell r="C3">
            <v>0.02</v>
          </cell>
        </row>
        <row r="4">
          <cell r="B4" t="str">
            <v>Bangladesh-Rangpur</v>
          </cell>
          <cell r="C4">
            <v>0.06</v>
          </cell>
        </row>
        <row r="5">
          <cell r="B5" t="str">
            <v>Bangladesh-Dhaka</v>
          </cell>
          <cell r="C5">
            <v>0.06</v>
          </cell>
        </row>
        <row r="6">
          <cell r="B6" t="str">
            <v>Bangladesh-Khulna</v>
          </cell>
          <cell r="C6">
            <v>0.06</v>
          </cell>
        </row>
        <row r="7">
          <cell r="B7" t="str">
            <v>Bangladesh-Jessore</v>
          </cell>
          <cell r="C7">
            <v>0.06</v>
          </cell>
        </row>
        <row r="8">
          <cell r="B8" t="str">
            <v>Bangladesh-Mymensingh</v>
          </cell>
          <cell r="C8">
            <v>0.06</v>
          </cell>
        </row>
        <row r="9">
          <cell r="B9" t="str">
            <v>Bangladesh-Faridpur</v>
          </cell>
          <cell r="C9">
            <v>0.06</v>
          </cell>
        </row>
        <row r="10">
          <cell r="B10" t="str">
            <v>Bangladesh-Barisal</v>
          </cell>
          <cell r="C10">
            <v>0.06</v>
          </cell>
        </row>
        <row r="11">
          <cell r="B11" t="str">
            <v>Cambodia-Phnom Penh</v>
          </cell>
          <cell r="C11">
            <v>0.04</v>
          </cell>
        </row>
        <row r="12">
          <cell r="B12" t="str">
            <v>Cambodia-Siem Reap</v>
          </cell>
          <cell r="C12">
            <v>0.04</v>
          </cell>
        </row>
        <row r="13">
          <cell r="B13" t="str">
            <v>Cambodia-Pursat</v>
          </cell>
          <cell r="C13">
            <v>0.04</v>
          </cell>
        </row>
        <row r="14">
          <cell r="B14" t="str">
            <v>Cambodia-Battambang</v>
          </cell>
          <cell r="C14">
            <v>0.04</v>
          </cell>
        </row>
        <row r="15">
          <cell r="B15" t="str">
            <v>Egypt-Abbassa</v>
          </cell>
          <cell r="C15">
            <v>0.3</v>
          </cell>
        </row>
        <row r="16">
          <cell r="B16" t="str">
            <v>Egypt-Cairo</v>
          </cell>
          <cell r="C16">
            <v>0.3</v>
          </cell>
        </row>
        <row r="17">
          <cell r="B17" t="str">
            <v>Malawi-Zomba</v>
          </cell>
          <cell r="C17">
            <v>0.1</v>
          </cell>
        </row>
        <row r="18">
          <cell r="B18" t="str">
            <v>Malaysia-Penang</v>
          </cell>
          <cell r="C18">
            <v>3.5000000000000003E-2</v>
          </cell>
        </row>
        <row r="19">
          <cell r="B19" t="str">
            <v>Myanmar, Yangon</v>
          </cell>
          <cell r="C19">
            <v>7.0000000000000007E-2</v>
          </cell>
        </row>
        <row r="20">
          <cell r="B20" t="str">
            <v>Philippines-Los Baños</v>
          </cell>
          <cell r="C20">
            <v>0.03</v>
          </cell>
        </row>
        <row r="21">
          <cell r="B21" t="str">
            <v>Philippines-Cebu</v>
          </cell>
          <cell r="C21">
            <v>0.03</v>
          </cell>
        </row>
        <row r="22">
          <cell r="B22" t="str">
            <v>Solomon-Gizo</v>
          </cell>
          <cell r="C22">
            <v>0.03</v>
          </cell>
        </row>
        <row r="23">
          <cell r="B23" t="str">
            <v>Solomon-Auki</v>
          </cell>
          <cell r="C23">
            <v>0.03</v>
          </cell>
        </row>
        <row r="24">
          <cell r="B24" t="str">
            <v>Solomon-Honiara</v>
          </cell>
          <cell r="C24">
            <v>0.03</v>
          </cell>
        </row>
        <row r="25">
          <cell r="B25" t="str">
            <v>Timor Leste-Dili</v>
          </cell>
          <cell r="C25">
            <v>0.03</v>
          </cell>
        </row>
        <row r="26">
          <cell r="B26" t="str">
            <v>Zambia-Lusaka</v>
          </cell>
          <cell r="C26">
            <v>7.0000000000000007E-2</v>
          </cell>
        </row>
        <row r="27">
          <cell r="B27" t="str">
            <v>Zambia-Mongu</v>
          </cell>
          <cell r="C27">
            <v>7.0000000000000007E-2</v>
          </cell>
        </row>
        <row r="28">
          <cell r="B28" t="str">
            <v>India-[OTHER]</v>
          </cell>
          <cell r="C28">
            <v>3.1699999999999999E-2</v>
          </cell>
        </row>
        <row r="29">
          <cell r="B29" t="str">
            <v>GRS</v>
          </cell>
          <cell r="C29">
            <v>0.02</v>
          </cell>
        </row>
        <row r="30">
          <cell r="B30" t="str">
            <v>HCI</v>
          </cell>
          <cell r="C30">
            <v>0.02</v>
          </cell>
        </row>
      </sheetData>
      <sheetData sheetId="18">
        <row r="1">
          <cell r="B1" t="str">
            <v>select v.*, REPLACE(vd.description, '-International','') as description</v>
          </cell>
        </row>
        <row r="2">
          <cell r="B2" t="str">
            <v>from aprvalues v</v>
          </cell>
        </row>
        <row r="3">
          <cell r="B3" t="str">
            <v>left outer join agldescription vd</v>
          </cell>
        </row>
        <row r="4">
          <cell r="B4" t="str">
            <v>on v.client = vd.client</v>
          </cell>
        </row>
        <row r="5">
          <cell r="B5" t="str">
            <v>and v.attribute_id = vd.attribute_id</v>
          </cell>
        </row>
        <row r="6">
          <cell r="B6" t="str">
            <v>and v.dim_value = vd.dim_value</v>
          </cell>
        </row>
        <row r="7">
          <cell r="B7" t="str">
            <v>and vd.language = 'EN'</v>
          </cell>
        </row>
        <row r="8">
          <cell r="B8" t="str">
            <v>where v.value_id in ('TM&amp;IAF')</v>
          </cell>
        </row>
        <row r="9">
          <cell r="B9" t="str">
            <v>and GETDATE() between v.date_from and v.date_to</v>
          </cell>
        </row>
        <row r="10">
          <cell r="B10" t="str">
            <v>and v.client = 'F1'</v>
          </cell>
        </row>
        <row r="11">
          <cell r="B11" t="str">
            <v>order by v.value_id, v.dim_value</v>
          </cell>
        </row>
        <row r="14">
          <cell r="B14" t="str">
            <v>Destination</v>
          </cell>
          <cell r="C14" t="str">
            <v>International/Domestic</v>
          </cell>
          <cell r="D14" t="str">
            <v>Per Diem</v>
          </cell>
        </row>
        <row r="15">
          <cell r="B15" t="str">
            <v>description</v>
          </cell>
          <cell r="C15" t="str">
            <v>value_id</v>
          </cell>
          <cell r="D15" t="str">
            <v>value_1</v>
          </cell>
        </row>
        <row r="16">
          <cell r="B16" t="str">
            <v xml:space="preserve">- Please Select - </v>
          </cell>
        </row>
        <row r="17">
          <cell r="B17" t="str">
            <v>Andorra-ANDORRA</v>
          </cell>
          <cell r="C17" t="str">
            <v>TM&amp;IAF</v>
          </cell>
          <cell r="D17">
            <v>123</v>
          </cell>
        </row>
        <row r="18">
          <cell r="B18" t="str">
            <v>United Arab Emirates-ABU DHABI</v>
          </cell>
          <cell r="C18" t="str">
            <v>TM&amp;IAF</v>
          </cell>
          <cell r="D18">
            <v>198</v>
          </cell>
        </row>
        <row r="19">
          <cell r="B19" t="str">
            <v>United Arab Emirates-DUBAI</v>
          </cell>
          <cell r="C19" t="str">
            <v>TM&amp;IAF</v>
          </cell>
          <cell r="D19">
            <v>183</v>
          </cell>
        </row>
        <row r="20">
          <cell r="B20" t="str">
            <v>United Arab Emirates-[OTHER]</v>
          </cell>
          <cell r="C20" t="str">
            <v>TM&amp;IAF</v>
          </cell>
          <cell r="D20">
            <v>198</v>
          </cell>
        </row>
        <row r="21">
          <cell r="B21" t="str">
            <v>Antigua And Barbuda-ANTIGUA AND BARBUDA</v>
          </cell>
          <cell r="C21" t="str">
            <v>TM&amp;IAF</v>
          </cell>
          <cell r="D21">
            <v>91</v>
          </cell>
        </row>
        <row r="22">
          <cell r="B22" t="str">
            <v>Anguilla-ANGUILLA</v>
          </cell>
          <cell r="C22" t="str">
            <v>TM&amp;IAF</v>
          </cell>
          <cell r="D22">
            <v>100</v>
          </cell>
        </row>
        <row r="23">
          <cell r="B23" t="str">
            <v>Albania-TIRANA</v>
          </cell>
          <cell r="C23" t="str">
            <v>TM&amp;IAF</v>
          </cell>
          <cell r="D23">
            <v>85</v>
          </cell>
        </row>
        <row r="24">
          <cell r="B24" t="str">
            <v>Albania-[OTHER]</v>
          </cell>
          <cell r="C24" t="str">
            <v>TM&amp;IAF</v>
          </cell>
          <cell r="D24">
            <v>37</v>
          </cell>
        </row>
        <row r="25">
          <cell r="B25" t="str">
            <v>Armenia-YEREVAN</v>
          </cell>
          <cell r="C25" t="str">
            <v>TM&amp;IAF</v>
          </cell>
          <cell r="D25">
            <v>92</v>
          </cell>
        </row>
        <row r="26">
          <cell r="B26" t="str">
            <v>Armenia-[OTHER]</v>
          </cell>
          <cell r="C26" t="str">
            <v>TM&amp;IAF</v>
          </cell>
          <cell r="D26">
            <v>92</v>
          </cell>
        </row>
        <row r="27">
          <cell r="B27" t="str">
            <v>Netherlands Antilles-ARUBA</v>
          </cell>
          <cell r="C27" t="str">
            <v>TM&amp;IAF</v>
          </cell>
          <cell r="D27">
            <v>117</v>
          </cell>
        </row>
        <row r="28">
          <cell r="B28" t="str">
            <v>Netherlands Antilles-BONAIRE</v>
          </cell>
          <cell r="C28" t="str">
            <v>TM&amp;IAF</v>
          </cell>
          <cell r="D28">
            <v>88</v>
          </cell>
        </row>
        <row r="29">
          <cell r="B29" t="str">
            <v>Netherlands Antilles-CURACAO</v>
          </cell>
          <cell r="C29" t="str">
            <v>TM&amp;IAF</v>
          </cell>
          <cell r="D29">
            <v>111</v>
          </cell>
        </row>
        <row r="30">
          <cell r="B30" t="str">
            <v>Netherlands Antilles-SABA</v>
          </cell>
          <cell r="C30" t="str">
            <v>TM&amp;IAF</v>
          </cell>
          <cell r="D30">
            <v>113</v>
          </cell>
        </row>
        <row r="31">
          <cell r="B31" t="str">
            <v>Netherlands Antilles-SINT MAARTEN (DUTCH PART)</v>
          </cell>
          <cell r="C31" t="str">
            <v>TM&amp;IAF</v>
          </cell>
          <cell r="D31">
            <v>121</v>
          </cell>
        </row>
        <row r="32">
          <cell r="B32" t="str">
            <v>Netherlands Antilles-[OTHER]</v>
          </cell>
          <cell r="C32" t="str">
            <v>TM&amp;IAF</v>
          </cell>
          <cell r="D32">
            <v>88</v>
          </cell>
        </row>
        <row r="33">
          <cell r="B33" t="str">
            <v>Angola-LUANDA</v>
          </cell>
          <cell r="C33" t="str">
            <v>TM&amp;IAF</v>
          </cell>
          <cell r="D33">
            <v>170</v>
          </cell>
        </row>
        <row r="34">
          <cell r="B34" t="str">
            <v>Angola-[OTHER]</v>
          </cell>
          <cell r="C34" t="str">
            <v>TM&amp;IAF</v>
          </cell>
          <cell r="D34">
            <v>170</v>
          </cell>
        </row>
        <row r="35">
          <cell r="B35" t="str">
            <v>Argentina-BARILOCHE</v>
          </cell>
          <cell r="C35" t="str">
            <v>TM&amp;IAF</v>
          </cell>
          <cell r="D35">
            <v>112</v>
          </cell>
        </row>
        <row r="36">
          <cell r="B36" t="str">
            <v>Argentina-BUENOS AIRES</v>
          </cell>
          <cell r="C36" t="str">
            <v>TM&amp;IAF</v>
          </cell>
          <cell r="D36">
            <v>121</v>
          </cell>
        </row>
        <row r="37">
          <cell r="B37" t="str">
            <v>Argentina-MENDOZA</v>
          </cell>
          <cell r="C37" t="str">
            <v>TM&amp;IAF</v>
          </cell>
          <cell r="D37">
            <v>105</v>
          </cell>
        </row>
        <row r="38">
          <cell r="B38" t="str">
            <v>Argentina-[OTHER]</v>
          </cell>
          <cell r="C38" t="str">
            <v>TM&amp;IAF</v>
          </cell>
          <cell r="D38">
            <v>117</v>
          </cell>
        </row>
        <row r="39">
          <cell r="B39" t="str">
            <v>Austria-GRAZ</v>
          </cell>
          <cell r="C39" t="str">
            <v>TM&amp;IAF</v>
          </cell>
          <cell r="D39">
            <v>139</v>
          </cell>
        </row>
        <row r="40">
          <cell r="B40" t="str">
            <v>Austria-INNSBRUCK</v>
          </cell>
          <cell r="C40" t="str">
            <v>TM&amp;IAF</v>
          </cell>
          <cell r="D40">
            <v>121</v>
          </cell>
        </row>
        <row r="41">
          <cell r="B41" t="str">
            <v>Austria-LINZ</v>
          </cell>
          <cell r="C41" t="str">
            <v>TM&amp;IAF</v>
          </cell>
          <cell r="D41">
            <v>142</v>
          </cell>
        </row>
        <row r="42">
          <cell r="B42" t="str">
            <v>Austria-[OTHER]</v>
          </cell>
          <cell r="C42" t="str">
            <v>TM&amp;IAF</v>
          </cell>
          <cell r="D42">
            <v>121</v>
          </cell>
        </row>
        <row r="43">
          <cell r="B43" t="str">
            <v>Austria-SALZBURG</v>
          </cell>
          <cell r="C43" t="str">
            <v>TM&amp;IAF</v>
          </cell>
          <cell r="D43">
            <v>143</v>
          </cell>
        </row>
        <row r="44">
          <cell r="B44" t="str">
            <v>Austria-VIENNA</v>
          </cell>
          <cell r="C44" t="str">
            <v>TM&amp;IAF</v>
          </cell>
          <cell r="D44">
            <v>152</v>
          </cell>
        </row>
        <row r="45">
          <cell r="B45" t="str">
            <v>Australia-ADELAIDE</v>
          </cell>
          <cell r="C45" t="str">
            <v>TM&amp;IAF</v>
          </cell>
          <cell r="D45">
            <v>134</v>
          </cell>
        </row>
        <row r="46">
          <cell r="B46" t="str">
            <v>Australia-BROOME</v>
          </cell>
          <cell r="C46" t="str">
            <v>TM&amp;IAF</v>
          </cell>
          <cell r="D46">
            <v>140</v>
          </cell>
        </row>
        <row r="47">
          <cell r="B47" t="str">
            <v>Australia-BRISBANE</v>
          </cell>
          <cell r="C47" t="str">
            <v>TM&amp;IAF</v>
          </cell>
          <cell r="D47">
            <v>108</v>
          </cell>
        </row>
        <row r="48">
          <cell r="B48" t="str">
            <v>Australia-CAIRNS</v>
          </cell>
          <cell r="C48" t="str">
            <v>TM&amp;IAF</v>
          </cell>
          <cell r="D48">
            <v>111</v>
          </cell>
        </row>
        <row r="49">
          <cell r="B49" t="str">
            <v>Australia-CANBERRA</v>
          </cell>
          <cell r="C49" t="str">
            <v>TM&amp;IAF</v>
          </cell>
          <cell r="D49">
            <v>135</v>
          </cell>
        </row>
        <row r="50">
          <cell r="B50" t="str">
            <v>Australia-DARWIN, NT</v>
          </cell>
          <cell r="C50" t="str">
            <v>TM&amp;IAF</v>
          </cell>
          <cell r="D50">
            <v>135</v>
          </cell>
        </row>
        <row r="51">
          <cell r="B51" t="str">
            <v>Australia-EXMOUTH</v>
          </cell>
          <cell r="C51" t="str">
            <v>TM&amp;IAF</v>
          </cell>
          <cell r="D51">
            <v>125</v>
          </cell>
        </row>
        <row r="52">
          <cell r="B52" t="str">
            <v>Australia-MELBOURNE</v>
          </cell>
          <cell r="C52" t="str">
            <v>TM&amp;IAF</v>
          </cell>
          <cell r="D52">
            <v>157</v>
          </cell>
        </row>
        <row r="53">
          <cell r="B53" t="str">
            <v>Australia-[OTHER]</v>
          </cell>
          <cell r="C53" t="str">
            <v>TM&amp;IAF</v>
          </cell>
          <cell r="D53">
            <v>111</v>
          </cell>
        </row>
        <row r="54">
          <cell r="B54" t="str">
            <v>Australia-PERTH</v>
          </cell>
          <cell r="C54" t="str">
            <v>TM&amp;IAF</v>
          </cell>
          <cell r="D54">
            <v>148</v>
          </cell>
        </row>
        <row r="55">
          <cell r="B55" t="str">
            <v>Australia-FREMANTLE</v>
          </cell>
          <cell r="C55" t="str">
            <v>TM&amp;IAF</v>
          </cell>
          <cell r="D55">
            <v>115</v>
          </cell>
        </row>
        <row r="56">
          <cell r="B56" t="str">
            <v>Australia-SYDNEY</v>
          </cell>
          <cell r="C56" t="str">
            <v>TM&amp;IAF</v>
          </cell>
          <cell r="D56">
            <v>130</v>
          </cell>
        </row>
        <row r="57">
          <cell r="B57" t="str">
            <v>Australia-HOBART</v>
          </cell>
          <cell r="C57" t="str">
            <v>TM&amp;IAF</v>
          </cell>
          <cell r="D57">
            <v>143</v>
          </cell>
        </row>
        <row r="58">
          <cell r="B58" t="str">
            <v>Australia-RICHMOND, NSW</v>
          </cell>
          <cell r="C58" t="str">
            <v>TM&amp;IAF</v>
          </cell>
          <cell r="D58">
            <v>115</v>
          </cell>
        </row>
        <row r="59">
          <cell r="B59" t="str">
            <v>Azerbaijan-BAKU</v>
          </cell>
          <cell r="C59" t="str">
            <v>TM&amp;IAF</v>
          </cell>
          <cell r="D59">
            <v>115</v>
          </cell>
        </row>
        <row r="60">
          <cell r="B60" t="str">
            <v>Azerbaijan-GANJA</v>
          </cell>
          <cell r="C60" t="str">
            <v>TM&amp;IAF</v>
          </cell>
          <cell r="D60">
            <v>90</v>
          </cell>
        </row>
        <row r="61">
          <cell r="B61" t="str">
            <v>Azerbaijan-QABALA</v>
          </cell>
          <cell r="C61" t="str">
            <v>TM&amp;IAF</v>
          </cell>
          <cell r="D61">
            <v>84</v>
          </cell>
        </row>
        <row r="62">
          <cell r="B62" t="str">
            <v>Azerbaijan-[OTHER]</v>
          </cell>
          <cell r="C62" t="str">
            <v>TM&amp;IAF</v>
          </cell>
          <cell r="D62">
            <v>81</v>
          </cell>
        </row>
        <row r="63">
          <cell r="B63" t="str">
            <v>Bosnia-Herzegovina-SARAJEVO</v>
          </cell>
          <cell r="C63" t="str">
            <v>TM&amp;IAF</v>
          </cell>
          <cell r="D63">
            <v>69</v>
          </cell>
        </row>
        <row r="64">
          <cell r="B64" t="str">
            <v>Bosnia-Herzegovina-[OTHER]</v>
          </cell>
          <cell r="C64" t="str">
            <v>TM&amp;IAF</v>
          </cell>
          <cell r="D64">
            <v>69</v>
          </cell>
        </row>
        <row r="65">
          <cell r="B65" t="str">
            <v>Barbados-BARBADOS</v>
          </cell>
          <cell r="C65" t="str">
            <v>TM&amp;IAF</v>
          </cell>
          <cell r="D65">
            <v>128</v>
          </cell>
        </row>
        <row r="66">
          <cell r="B66" t="str">
            <v>Bangladesh-CHITTAGONG</v>
          </cell>
          <cell r="C66" t="str">
            <v>TM&amp;IAF</v>
          </cell>
          <cell r="D66">
            <v>71</v>
          </cell>
        </row>
        <row r="67">
          <cell r="B67" t="str">
            <v>Bangladesh-DHAKA</v>
          </cell>
          <cell r="C67" t="str">
            <v>TM&amp;IAF</v>
          </cell>
          <cell r="D67">
            <v>90</v>
          </cell>
        </row>
        <row r="68">
          <cell r="B68" t="str">
            <v>Bangladesh-[OTHER]</v>
          </cell>
          <cell r="C68" t="str">
            <v>TM&amp;IAF</v>
          </cell>
          <cell r="D68">
            <v>71</v>
          </cell>
        </row>
        <row r="69">
          <cell r="B69" t="str">
            <v>Bangladesh-SYLHET</v>
          </cell>
          <cell r="C69" t="str">
            <v>TM&amp;IAF</v>
          </cell>
          <cell r="D69">
            <v>69</v>
          </cell>
        </row>
        <row r="70">
          <cell r="B70" t="str">
            <v>Belgium-ANTWERP</v>
          </cell>
          <cell r="C70" t="str">
            <v>TM&amp;IAF</v>
          </cell>
          <cell r="D70">
            <v>101</v>
          </cell>
        </row>
        <row r="71">
          <cell r="B71" t="str">
            <v>Belgium-BRUGGE</v>
          </cell>
          <cell r="C71" t="str">
            <v>TM&amp;IAF</v>
          </cell>
          <cell r="D71">
            <v>88</v>
          </cell>
        </row>
        <row r="72">
          <cell r="B72" t="str">
            <v>Belgium-BRUSSELS</v>
          </cell>
          <cell r="C72" t="str">
            <v>TM&amp;IAF</v>
          </cell>
          <cell r="D72">
            <v>131</v>
          </cell>
        </row>
        <row r="73">
          <cell r="B73" t="str">
            <v>Belgium-LIEGE</v>
          </cell>
          <cell r="C73" t="str">
            <v>TM&amp;IAF</v>
          </cell>
          <cell r="D73">
            <v>73</v>
          </cell>
        </row>
        <row r="74">
          <cell r="B74" t="str">
            <v>Belgium-[OTHER]</v>
          </cell>
          <cell r="C74" t="str">
            <v>TM&amp;IAF</v>
          </cell>
          <cell r="D74">
            <v>68</v>
          </cell>
        </row>
        <row r="75">
          <cell r="B75" t="str">
            <v>Belgium-DIEGEM</v>
          </cell>
          <cell r="C75" t="str">
            <v>TM&amp;IAF</v>
          </cell>
          <cell r="D75">
            <v>131</v>
          </cell>
        </row>
        <row r="76">
          <cell r="B76" t="str">
            <v>Belgium-KLEINE BROGEL</v>
          </cell>
          <cell r="C76" t="str">
            <v>TM&amp;IAF</v>
          </cell>
          <cell r="D76">
            <v>77</v>
          </cell>
        </row>
        <row r="77">
          <cell r="B77" t="str">
            <v>Belgium-SHAPE/CHIEVRES</v>
          </cell>
          <cell r="C77" t="str">
            <v>TM&amp;IAF</v>
          </cell>
          <cell r="D77">
            <v>78</v>
          </cell>
        </row>
        <row r="78">
          <cell r="B78" t="str">
            <v>Belgium-ZAVENTEM</v>
          </cell>
          <cell r="C78" t="str">
            <v>TM&amp;IAF</v>
          </cell>
          <cell r="D78">
            <v>131</v>
          </cell>
        </row>
        <row r="79">
          <cell r="B79" t="str">
            <v>Burkina Faso-OUAGADOUGOU</v>
          </cell>
          <cell r="C79" t="str">
            <v>TM&amp;IAF</v>
          </cell>
          <cell r="D79">
            <v>104</v>
          </cell>
        </row>
        <row r="80">
          <cell r="B80" t="str">
            <v>Burkina Faso-BOBO DIOULASSO</v>
          </cell>
          <cell r="C80" t="str">
            <v>TM&amp;IAF</v>
          </cell>
          <cell r="D80">
            <v>62</v>
          </cell>
        </row>
        <row r="81">
          <cell r="B81" t="str">
            <v>Burkina Faso-[OTHER]</v>
          </cell>
          <cell r="C81" t="str">
            <v>TM&amp;IAF</v>
          </cell>
          <cell r="D81">
            <v>62</v>
          </cell>
        </row>
        <row r="82">
          <cell r="B82" t="str">
            <v>Bulgaria-BOURGAS</v>
          </cell>
          <cell r="C82" t="str">
            <v>TM&amp;IAF</v>
          </cell>
          <cell r="D82">
            <v>60</v>
          </cell>
        </row>
        <row r="83">
          <cell r="B83" t="str">
            <v>Bulgaria-[OTHER]</v>
          </cell>
          <cell r="C83" t="str">
            <v>TM&amp;IAF</v>
          </cell>
          <cell r="D83">
            <v>69</v>
          </cell>
        </row>
        <row r="84">
          <cell r="B84" t="str">
            <v>Bulgaria-PLOVDIV</v>
          </cell>
          <cell r="C84" t="str">
            <v>TM&amp;IAF</v>
          </cell>
          <cell r="D84">
            <v>60</v>
          </cell>
        </row>
        <row r="85">
          <cell r="B85" t="str">
            <v>Bulgaria-SOFIA</v>
          </cell>
          <cell r="C85" t="str">
            <v>TM&amp;IAF</v>
          </cell>
          <cell r="D85">
            <v>98</v>
          </cell>
        </row>
        <row r="86">
          <cell r="B86" t="str">
            <v>Bulgaria-VARNA</v>
          </cell>
          <cell r="C86" t="str">
            <v>TM&amp;IAF</v>
          </cell>
          <cell r="D86">
            <v>58</v>
          </cell>
        </row>
        <row r="87">
          <cell r="B87" t="str">
            <v>Bahrain-BAHRAIN</v>
          </cell>
          <cell r="C87" t="str">
            <v>TM&amp;IAF</v>
          </cell>
          <cell r="D87">
            <v>124</v>
          </cell>
        </row>
        <row r="88">
          <cell r="B88" t="str">
            <v>Burundi-BUJUMBURA</v>
          </cell>
          <cell r="C88" t="str">
            <v>TM&amp;IAF</v>
          </cell>
          <cell r="D88">
            <v>67</v>
          </cell>
        </row>
        <row r="89">
          <cell r="B89" t="str">
            <v>Burundi-[OTHER]</v>
          </cell>
          <cell r="C89" t="str">
            <v>TM&amp;IAF</v>
          </cell>
          <cell r="D89">
            <v>67</v>
          </cell>
        </row>
        <row r="90">
          <cell r="B90" t="str">
            <v>Benin-COTONOU</v>
          </cell>
          <cell r="C90" t="str">
            <v>TM&amp;IAF</v>
          </cell>
          <cell r="D90">
            <v>84</v>
          </cell>
        </row>
        <row r="91">
          <cell r="B91" t="str">
            <v>Benin-[OTHER]</v>
          </cell>
          <cell r="C91" t="str">
            <v>TM&amp;IAF</v>
          </cell>
          <cell r="D91">
            <v>67</v>
          </cell>
        </row>
        <row r="92">
          <cell r="B92" t="str">
            <v>Bermuda-BERMUDA</v>
          </cell>
          <cell r="C92" t="str">
            <v>TM&amp;IAF</v>
          </cell>
          <cell r="D92">
            <v>174</v>
          </cell>
        </row>
        <row r="93">
          <cell r="B93" t="str">
            <v>Brunei-BANDAR SERI BEGAWAN</v>
          </cell>
          <cell r="C93" t="str">
            <v>TM&amp;IAF</v>
          </cell>
          <cell r="D93">
            <v>97</v>
          </cell>
        </row>
        <row r="94">
          <cell r="B94" t="str">
            <v>Brunei-[OTHER]</v>
          </cell>
          <cell r="C94" t="str">
            <v>TM&amp;IAF</v>
          </cell>
          <cell r="D94">
            <v>48</v>
          </cell>
        </row>
        <row r="95">
          <cell r="B95" t="str">
            <v>Brunei-JERUDONG</v>
          </cell>
          <cell r="C95" t="str">
            <v>TM&amp;IAF</v>
          </cell>
          <cell r="D95">
            <v>106</v>
          </cell>
        </row>
        <row r="96">
          <cell r="B96" t="str">
            <v>Bolivia-COCHABAMBA</v>
          </cell>
          <cell r="C96" t="str">
            <v>TM&amp;IAF</v>
          </cell>
          <cell r="D96">
            <v>49</v>
          </cell>
        </row>
        <row r="97">
          <cell r="B97" t="str">
            <v>Bolivia-LA PAZ</v>
          </cell>
          <cell r="C97" t="str">
            <v>TM&amp;IAF</v>
          </cell>
          <cell r="D97">
            <v>75</v>
          </cell>
        </row>
        <row r="98">
          <cell r="B98" t="str">
            <v>Bolivia-[OTHER]</v>
          </cell>
          <cell r="C98" t="str">
            <v>TM&amp;IAF</v>
          </cell>
          <cell r="D98">
            <v>47</v>
          </cell>
        </row>
        <row r="99">
          <cell r="B99" t="str">
            <v>Bolivia-SANTA CRUZ</v>
          </cell>
          <cell r="C99" t="str">
            <v>TM&amp;IAF</v>
          </cell>
          <cell r="D99">
            <v>75</v>
          </cell>
        </row>
        <row r="100">
          <cell r="B100" t="str">
            <v>Brazil-BELO HORIZONTE</v>
          </cell>
          <cell r="C100" t="str">
            <v>TM&amp;IAF</v>
          </cell>
          <cell r="D100">
            <v>71</v>
          </cell>
        </row>
        <row r="101">
          <cell r="B101" t="str">
            <v>Brazil-BRASILIA</v>
          </cell>
          <cell r="C101" t="str">
            <v>TM&amp;IAF</v>
          </cell>
          <cell r="D101">
            <v>141</v>
          </cell>
        </row>
        <row r="102">
          <cell r="B102" t="str">
            <v>Brazil-FORTALEZA</v>
          </cell>
          <cell r="C102" t="str">
            <v>TM&amp;IAF</v>
          </cell>
          <cell r="D102">
            <v>114</v>
          </cell>
        </row>
        <row r="103">
          <cell r="B103" t="str">
            <v>Brazil-[OTHER]</v>
          </cell>
          <cell r="C103" t="str">
            <v>TM&amp;IAF</v>
          </cell>
          <cell r="D103">
            <v>130</v>
          </cell>
        </row>
        <row r="104">
          <cell r="B104" t="str">
            <v>Brazil-RIO DE JANEIRO</v>
          </cell>
          <cell r="C104" t="str">
            <v>TM&amp;IAF</v>
          </cell>
          <cell r="D104">
            <v>157</v>
          </cell>
        </row>
        <row r="105">
          <cell r="B105" t="str">
            <v>Brazil-SAO PAULO</v>
          </cell>
          <cell r="C105" t="str">
            <v>TM&amp;IAF</v>
          </cell>
          <cell r="D105">
            <v>113</v>
          </cell>
        </row>
        <row r="106">
          <cell r="B106" t="str">
            <v>Brazil-BELEM</v>
          </cell>
          <cell r="C106" t="str">
            <v>TM&amp;IAF</v>
          </cell>
          <cell r="D106">
            <v>80</v>
          </cell>
        </row>
        <row r="107">
          <cell r="B107" t="str">
            <v>Brazil-FOZ DO IGUACU</v>
          </cell>
          <cell r="C107" t="str">
            <v>TM&amp;IAF</v>
          </cell>
          <cell r="D107">
            <v>51</v>
          </cell>
        </row>
        <row r="108">
          <cell r="B108" t="str">
            <v>Brazil-GOIANIA</v>
          </cell>
          <cell r="C108" t="str">
            <v>TM&amp;IAF</v>
          </cell>
          <cell r="D108">
            <v>131</v>
          </cell>
        </row>
        <row r="109">
          <cell r="B109" t="str">
            <v>Brazil-MANAUS</v>
          </cell>
          <cell r="C109" t="str">
            <v>TM&amp;IAF</v>
          </cell>
          <cell r="D109">
            <v>88</v>
          </cell>
        </row>
        <row r="110">
          <cell r="B110" t="str">
            <v>Brazil-NATAL</v>
          </cell>
          <cell r="C110" t="str">
            <v>TM&amp;IAF</v>
          </cell>
          <cell r="D110">
            <v>95</v>
          </cell>
        </row>
        <row r="111">
          <cell r="B111" t="str">
            <v>Brazil-PORTO ALEGRE</v>
          </cell>
          <cell r="C111" t="str">
            <v>TM&amp;IAF</v>
          </cell>
          <cell r="D111">
            <v>70</v>
          </cell>
        </row>
        <row r="112">
          <cell r="B112" t="str">
            <v>Brazil-PORTO VELHO</v>
          </cell>
          <cell r="C112" t="str">
            <v>TM&amp;IAF</v>
          </cell>
          <cell r="D112">
            <v>60</v>
          </cell>
        </row>
        <row r="113">
          <cell r="B113" t="str">
            <v>Brazil-RECIFE, PERNAMBUCO</v>
          </cell>
          <cell r="C113" t="str">
            <v>TM&amp;IAF</v>
          </cell>
          <cell r="D113">
            <v>93</v>
          </cell>
        </row>
        <row r="114">
          <cell r="B114" t="str">
            <v>Brazil-SALVADOR DA BAHIA</v>
          </cell>
          <cell r="C114" t="str">
            <v>TM&amp;IAF</v>
          </cell>
          <cell r="D114">
            <v>121</v>
          </cell>
        </row>
        <row r="115">
          <cell r="B115" t="str">
            <v>Bahamas-NASSAU</v>
          </cell>
          <cell r="C115" t="str">
            <v>TM&amp;IAF</v>
          </cell>
          <cell r="D115">
            <v>159</v>
          </cell>
        </row>
        <row r="116">
          <cell r="B116" t="str">
            <v>Bahamas-[Other]</v>
          </cell>
          <cell r="C116" t="str">
            <v>TM&amp;IAF</v>
          </cell>
          <cell r="D116">
            <v>87</v>
          </cell>
        </row>
        <row r="117">
          <cell r="B117" t="str">
            <v>Bahamas-ANDROS ISLAND</v>
          </cell>
          <cell r="C117" t="str">
            <v>TM&amp;IAF</v>
          </cell>
          <cell r="D117">
            <v>87</v>
          </cell>
        </row>
        <row r="118">
          <cell r="B118" t="str">
            <v>Bahamas-ELEUTHERA ISLAND</v>
          </cell>
          <cell r="C118" t="str">
            <v>TM&amp;IAF</v>
          </cell>
          <cell r="D118">
            <v>109</v>
          </cell>
        </row>
        <row r="119">
          <cell r="B119" t="str">
            <v>Bahamas-GRAND BAHAMA ISLAND</v>
          </cell>
          <cell r="C119" t="str">
            <v>TM&amp;IAF</v>
          </cell>
          <cell r="D119">
            <v>126</v>
          </cell>
        </row>
        <row r="120">
          <cell r="B120" t="str">
            <v>Bhutan-BHUTAN</v>
          </cell>
          <cell r="C120" t="str">
            <v>TM&amp;IAF</v>
          </cell>
          <cell r="D120">
            <v>112</v>
          </cell>
        </row>
        <row r="121">
          <cell r="B121" t="str">
            <v>Botswana-GABORONE</v>
          </cell>
          <cell r="C121" t="str">
            <v>TM&amp;IAF</v>
          </cell>
          <cell r="D121">
            <v>85</v>
          </cell>
        </row>
        <row r="122">
          <cell r="B122" t="str">
            <v>Botswana-[OTHER]</v>
          </cell>
          <cell r="C122" t="str">
            <v>TM&amp;IAF</v>
          </cell>
          <cell r="D122">
            <v>75</v>
          </cell>
        </row>
        <row r="123">
          <cell r="B123" t="str">
            <v>Botswana-FRANCISTOWN</v>
          </cell>
          <cell r="C123" t="str">
            <v>TM&amp;IAF</v>
          </cell>
          <cell r="D123">
            <v>72</v>
          </cell>
        </row>
        <row r="124">
          <cell r="B124" t="str">
            <v>Botswana-KASANE</v>
          </cell>
          <cell r="C124" t="str">
            <v>TM&amp;IAF</v>
          </cell>
          <cell r="D124">
            <v>91</v>
          </cell>
        </row>
        <row r="125">
          <cell r="B125" t="str">
            <v>Botswana-SELEBI PHIKWE</v>
          </cell>
          <cell r="C125" t="str">
            <v>TM&amp;IAF</v>
          </cell>
          <cell r="D125">
            <v>69</v>
          </cell>
        </row>
        <row r="126">
          <cell r="B126" t="str">
            <v>Belarus-MINSK</v>
          </cell>
          <cell r="C126" t="str">
            <v>TM&amp;IAF</v>
          </cell>
          <cell r="D126">
            <v>91</v>
          </cell>
        </row>
        <row r="127">
          <cell r="B127" t="str">
            <v>Belarus-[OTHER]</v>
          </cell>
          <cell r="C127" t="str">
            <v>TM&amp;IAF</v>
          </cell>
          <cell r="D127">
            <v>91</v>
          </cell>
        </row>
        <row r="128">
          <cell r="B128" t="str">
            <v>Belize-BELIZE CITY</v>
          </cell>
          <cell r="C128" t="str">
            <v>TM&amp;IAF</v>
          </cell>
          <cell r="D128">
            <v>82</v>
          </cell>
        </row>
        <row r="129">
          <cell r="B129" t="str">
            <v>Belize-BELMOPAN</v>
          </cell>
          <cell r="C129" t="str">
            <v>TM&amp;IAF</v>
          </cell>
          <cell r="D129">
            <v>97</v>
          </cell>
        </row>
        <row r="130">
          <cell r="B130" t="str">
            <v>Belize-SAN PEDRO</v>
          </cell>
          <cell r="C130" t="str">
            <v>TM&amp;IAF</v>
          </cell>
          <cell r="D130">
            <v>98</v>
          </cell>
        </row>
        <row r="131">
          <cell r="B131" t="str">
            <v>Belize-[OTHER]</v>
          </cell>
          <cell r="C131" t="str">
            <v>TM&amp;IAF</v>
          </cell>
          <cell r="D131">
            <v>82</v>
          </cell>
        </row>
        <row r="132">
          <cell r="B132" t="str">
            <v>Canada-MONTREAL</v>
          </cell>
          <cell r="C132" t="str">
            <v>TM&amp;IAF</v>
          </cell>
          <cell r="D132">
            <v>97</v>
          </cell>
        </row>
        <row r="133">
          <cell r="B133" t="str">
            <v>Canada-OTTAWA</v>
          </cell>
          <cell r="C133" t="str">
            <v>TM&amp;IAF</v>
          </cell>
          <cell r="D133">
            <v>82</v>
          </cell>
        </row>
        <row r="134">
          <cell r="B134" t="str">
            <v>Canada-QUEBEC</v>
          </cell>
          <cell r="C134" t="str">
            <v>TM&amp;IAF</v>
          </cell>
          <cell r="D134">
            <v>121</v>
          </cell>
        </row>
        <row r="135">
          <cell r="B135" t="str">
            <v>Canada-CALGARY</v>
          </cell>
          <cell r="C135" t="str">
            <v>TM&amp;IAF</v>
          </cell>
          <cell r="D135">
            <v>105</v>
          </cell>
        </row>
        <row r="136">
          <cell r="B136" t="str">
            <v>Canada-BANFF</v>
          </cell>
          <cell r="C136" t="str">
            <v>TM&amp;IAF</v>
          </cell>
          <cell r="D136">
            <v>92</v>
          </cell>
        </row>
        <row r="137">
          <cell r="B137" t="str">
            <v>Canada-DARTMOUTH</v>
          </cell>
          <cell r="C137" t="str">
            <v>TM&amp;IAF</v>
          </cell>
          <cell r="D137">
            <v>113</v>
          </cell>
        </row>
        <row r="138">
          <cell r="B138" t="str">
            <v>Canada-EDMONTON</v>
          </cell>
          <cell r="C138" t="str">
            <v>TM&amp;IAF</v>
          </cell>
          <cell r="D138">
            <v>79</v>
          </cell>
        </row>
        <row r="139">
          <cell r="B139" t="str">
            <v>Canada-FORT MCMURRAY, ALBERTA</v>
          </cell>
          <cell r="C139" t="str">
            <v>TM&amp;IAF</v>
          </cell>
          <cell r="D139">
            <v>92</v>
          </cell>
        </row>
        <row r="140">
          <cell r="B140" t="str">
            <v>Canada-FREDERICTON</v>
          </cell>
          <cell r="C140" t="str">
            <v>TM&amp;IAF</v>
          </cell>
          <cell r="D140">
            <v>111</v>
          </cell>
        </row>
        <row r="141">
          <cell r="B141" t="str">
            <v>Canada-[OTHER]</v>
          </cell>
          <cell r="C141" t="str">
            <v>TM&amp;IAF</v>
          </cell>
          <cell r="D141">
            <v>112</v>
          </cell>
        </row>
        <row r="142">
          <cell r="B142" t="str">
            <v>Canada-GANDER, NEWFOUNDLAND</v>
          </cell>
          <cell r="C142" t="str">
            <v>TM&amp;IAF</v>
          </cell>
          <cell r="D142">
            <v>111</v>
          </cell>
        </row>
        <row r="143">
          <cell r="B143" t="str">
            <v>Canada-HALIFAX</v>
          </cell>
          <cell r="C143" t="str">
            <v>TM&amp;IAF</v>
          </cell>
          <cell r="D143">
            <v>113</v>
          </cell>
        </row>
        <row r="144">
          <cell r="B144" t="str">
            <v>Canada-LONDON, ONTARIO</v>
          </cell>
          <cell r="C144" t="str">
            <v>TM&amp;IAF</v>
          </cell>
          <cell r="D144">
            <v>94</v>
          </cell>
        </row>
        <row r="145">
          <cell r="B145" t="str">
            <v>Canada-MISSISSAUGA</v>
          </cell>
          <cell r="C145" t="str">
            <v>TM&amp;IAF</v>
          </cell>
          <cell r="D145">
            <v>72</v>
          </cell>
        </row>
        <row r="146">
          <cell r="B146" t="str">
            <v>Canada-MONCTON</v>
          </cell>
          <cell r="C146" t="str">
            <v>TM&amp;IAF</v>
          </cell>
          <cell r="D146">
            <v>112</v>
          </cell>
        </row>
        <row r="147">
          <cell r="B147" t="str">
            <v>Canada-TORONTO</v>
          </cell>
          <cell r="C147" t="str">
            <v>TM&amp;IAF</v>
          </cell>
          <cell r="D147">
            <v>121</v>
          </cell>
        </row>
        <row r="148">
          <cell r="B148" t="str">
            <v>Canada-VANCOUVER</v>
          </cell>
          <cell r="C148" t="str">
            <v>TM&amp;IAF</v>
          </cell>
          <cell r="D148">
            <v>123</v>
          </cell>
        </row>
        <row r="149">
          <cell r="B149" t="str">
            <v>Canada-NANOOSE BAY</v>
          </cell>
          <cell r="C149" t="str">
            <v>TM&amp;IAF</v>
          </cell>
          <cell r="D149">
            <v>104</v>
          </cell>
        </row>
        <row r="150">
          <cell r="B150" t="str">
            <v>Canada-NORTHWEST TERRITORIES</v>
          </cell>
          <cell r="C150" t="str">
            <v>TM&amp;IAF</v>
          </cell>
          <cell r="D150">
            <v>69</v>
          </cell>
        </row>
        <row r="151">
          <cell r="B151" t="str">
            <v>Canada-WINNIPEG</v>
          </cell>
          <cell r="C151" t="str">
            <v>TM&amp;IAF</v>
          </cell>
          <cell r="D151">
            <v>108</v>
          </cell>
        </row>
        <row r="152">
          <cell r="B152" t="str">
            <v>Canada-PRINCE EDWARD ISLAND</v>
          </cell>
          <cell r="C152" t="str">
            <v>TM&amp;IAF</v>
          </cell>
          <cell r="D152">
            <v>117</v>
          </cell>
        </row>
        <row r="153">
          <cell r="B153" t="str">
            <v>Canada-REGINA, SASKATCHEWAN</v>
          </cell>
          <cell r="C153" t="str">
            <v>TM&amp;IAF</v>
          </cell>
          <cell r="D153">
            <v>91</v>
          </cell>
        </row>
        <row r="154">
          <cell r="B154" t="str">
            <v>Canada-RICHMOND</v>
          </cell>
          <cell r="C154" t="str">
            <v>TM&amp;IAF</v>
          </cell>
          <cell r="D154">
            <v>97</v>
          </cell>
        </row>
        <row r="155">
          <cell r="B155" t="str">
            <v>Canada-SASKATOON, SASKATCHEWAN</v>
          </cell>
          <cell r="C155" t="str">
            <v>TM&amp;IAF</v>
          </cell>
          <cell r="D155">
            <v>90</v>
          </cell>
        </row>
        <row r="156">
          <cell r="B156" t="str">
            <v>Canada-SIDNEY</v>
          </cell>
          <cell r="C156" t="str">
            <v>TM&amp;IAF</v>
          </cell>
          <cell r="D156">
            <v>115</v>
          </cell>
        </row>
        <row r="157">
          <cell r="B157" t="str">
            <v>Canada-ST. JOHN'S, NEWFOUNDLAND</v>
          </cell>
          <cell r="C157" t="str">
            <v>TM&amp;IAF</v>
          </cell>
          <cell r="D157">
            <v>129</v>
          </cell>
        </row>
        <row r="158">
          <cell r="B158" t="str">
            <v>Canada-VICTORIA</v>
          </cell>
          <cell r="C158" t="str">
            <v>TM&amp;IAF</v>
          </cell>
          <cell r="D158">
            <v>115</v>
          </cell>
        </row>
        <row r="159">
          <cell r="B159" t="str">
            <v>Cocos (Keeling) Islands-COCOS ISLANDS</v>
          </cell>
          <cell r="C159" t="str">
            <v>TM&amp;IAF</v>
          </cell>
          <cell r="D159">
            <v>50</v>
          </cell>
        </row>
        <row r="160">
          <cell r="B160" t="str">
            <v>Democratic Republic Of The Congo-KINSHASA</v>
          </cell>
          <cell r="C160" t="str">
            <v>TM&amp;IAF</v>
          </cell>
          <cell r="D160">
            <v>127</v>
          </cell>
        </row>
        <row r="161">
          <cell r="B161" t="str">
            <v>Democratic Republic Of The Congo-[OTHER]</v>
          </cell>
          <cell r="C161" t="str">
            <v>TM&amp;IAF</v>
          </cell>
          <cell r="D161">
            <v>87</v>
          </cell>
        </row>
        <row r="162">
          <cell r="B162" t="str">
            <v>Democratic Republic Of The Congo-GOMA</v>
          </cell>
          <cell r="C162" t="str">
            <v>TM&amp;IAF</v>
          </cell>
          <cell r="D162">
            <v>79</v>
          </cell>
        </row>
        <row r="163">
          <cell r="B163" t="str">
            <v>Democratic Republic Of The Congo-LUBUMBASHI</v>
          </cell>
          <cell r="C163" t="str">
            <v>TM&amp;IAF</v>
          </cell>
          <cell r="D163">
            <v>113</v>
          </cell>
        </row>
        <row r="164">
          <cell r="B164" t="str">
            <v>Democratic Republic Of The Congo-MBUJI MAYI, KASAI</v>
          </cell>
          <cell r="C164" t="str">
            <v>TM&amp;IAF</v>
          </cell>
          <cell r="D164">
            <v>102</v>
          </cell>
        </row>
        <row r="165">
          <cell r="B165" t="str">
            <v>Democratic Republic Of The Congo-BUKAVU</v>
          </cell>
          <cell r="C165" t="str">
            <v>TM&amp;IAF</v>
          </cell>
          <cell r="D165">
            <v>91</v>
          </cell>
        </row>
        <row r="166">
          <cell r="B166" t="str">
            <v>Central African Republic-BANGUI</v>
          </cell>
          <cell r="C166" t="str">
            <v>TM&amp;IAF</v>
          </cell>
          <cell r="D166">
            <v>111</v>
          </cell>
        </row>
        <row r="167">
          <cell r="B167" t="str">
            <v>Central African Republic-[OTHER]</v>
          </cell>
          <cell r="C167" t="str">
            <v>TM&amp;IAF</v>
          </cell>
          <cell r="D167">
            <v>111</v>
          </cell>
        </row>
        <row r="168">
          <cell r="B168" t="str">
            <v>Republic Of The Congo-BRAZZAVILLE</v>
          </cell>
          <cell r="C168" t="str">
            <v>TM&amp;IAF</v>
          </cell>
          <cell r="D168">
            <v>91</v>
          </cell>
        </row>
        <row r="169">
          <cell r="B169" t="str">
            <v>Republic Of The Congo-[OTHER]</v>
          </cell>
          <cell r="C169" t="str">
            <v>TM&amp;IAF</v>
          </cell>
          <cell r="D169">
            <v>91</v>
          </cell>
        </row>
        <row r="170">
          <cell r="B170" t="str">
            <v>Switzerland-BASEL</v>
          </cell>
          <cell r="C170" t="str">
            <v>TM&amp;IAF</v>
          </cell>
          <cell r="D170">
            <v>177</v>
          </cell>
        </row>
        <row r="171">
          <cell r="B171" t="str">
            <v>Switzerland-BERN</v>
          </cell>
          <cell r="C171" t="str">
            <v>TM&amp;IAF</v>
          </cell>
          <cell r="D171">
            <v>167</v>
          </cell>
        </row>
        <row r="172">
          <cell r="B172" t="str">
            <v>Switzerland-DAVOS</v>
          </cell>
          <cell r="C172" t="str">
            <v>TM&amp;IAF</v>
          </cell>
          <cell r="D172">
            <v>194</v>
          </cell>
        </row>
        <row r="173">
          <cell r="B173" t="str">
            <v>Switzerland-GENEVA</v>
          </cell>
          <cell r="C173" t="str">
            <v>TM&amp;IAF</v>
          </cell>
          <cell r="D173">
            <v>167</v>
          </cell>
        </row>
        <row r="174">
          <cell r="B174" t="str">
            <v>Switzerland-KLOSTERS</v>
          </cell>
          <cell r="C174" t="str">
            <v>TM&amp;IAF</v>
          </cell>
          <cell r="D174">
            <v>184</v>
          </cell>
        </row>
        <row r="175">
          <cell r="B175" t="str">
            <v>Switzerland-LUGANO</v>
          </cell>
          <cell r="C175" t="str">
            <v>TM&amp;IAF</v>
          </cell>
          <cell r="D175">
            <v>177</v>
          </cell>
        </row>
        <row r="176">
          <cell r="B176" t="str">
            <v>Switzerland-MONTREUX</v>
          </cell>
          <cell r="C176" t="str">
            <v>TM&amp;IAF</v>
          </cell>
          <cell r="D176">
            <v>158</v>
          </cell>
        </row>
        <row r="177">
          <cell r="B177" t="str">
            <v>Switzerland-ZURICH</v>
          </cell>
          <cell r="C177" t="str">
            <v>TM&amp;IAF</v>
          </cell>
          <cell r="D177">
            <v>189</v>
          </cell>
        </row>
        <row r="178">
          <cell r="B178" t="str">
            <v>Switzerland-[OTHER]</v>
          </cell>
          <cell r="C178" t="str">
            <v>TM&amp;IAF</v>
          </cell>
          <cell r="D178">
            <v>163</v>
          </cell>
        </row>
        <row r="179">
          <cell r="B179" t="str">
            <v>Ivory Coast-ABIDJAN</v>
          </cell>
          <cell r="C179" t="str">
            <v>TM&amp;IAF</v>
          </cell>
          <cell r="D179">
            <v>111</v>
          </cell>
        </row>
        <row r="180">
          <cell r="B180" t="str">
            <v>Ivory Coast-YAMOUSSOUKRO</v>
          </cell>
          <cell r="C180" t="str">
            <v>TM&amp;IAF</v>
          </cell>
          <cell r="D180">
            <v>74</v>
          </cell>
        </row>
        <row r="181">
          <cell r="B181" t="str">
            <v>Ivory Coast-[OTHER]</v>
          </cell>
          <cell r="C181" t="str">
            <v>TM&amp;IAF</v>
          </cell>
          <cell r="D181">
            <v>76</v>
          </cell>
        </row>
        <row r="182">
          <cell r="B182" t="str">
            <v>Cook Islands-RAROTONGA</v>
          </cell>
          <cell r="C182" t="str">
            <v>TM&amp;IAF</v>
          </cell>
          <cell r="D182">
            <v>106</v>
          </cell>
        </row>
        <row r="183">
          <cell r="B183" t="str">
            <v>Cook Islands-[OTHER]</v>
          </cell>
          <cell r="C183" t="str">
            <v>TM&amp;IAF</v>
          </cell>
          <cell r="D183">
            <v>106</v>
          </cell>
        </row>
        <row r="184">
          <cell r="B184" t="str">
            <v>Chile-[OTHER]</v>
          </cell>
          <cell r="C184" t="str">
            <v>TM&amp;IAF</v>
          </cell>
          <cell r="D184">
            <v>89</v>
          </cell>
        </row>
        <row r="185">
          <cell r="B185" t="str">
            <v>Chile-SANTIAGO</v>
          </cell>
          <cell r="C185" t="str">
            <v>TM&amp;IAF</v>
          </cell>
          <cell r="D185">
            <v>96</v>
          </cell>
        </row>
        <row r="186">
          <cell r="B186" t="str">
            <v>Cameroon-DOUALA</v>
          </cell>
          <cell r="C186" t="str">
            <v>TM&amp;IAF</v>
          </cell>
          <cell r="D186">
            <v>96</v>
          </cell>
        </row>
        <row r="187">
          <cell r="B187" t="str">
            <v>Cameroon-LIMBE</v>
          </cell>
          <cell r="C187" t="str">
            <v>TM&amp;IAF</v>
          </cell>
          <cell r="D187">
            <v>61</v>
          </cell>
        </row>
        <row r="188">
          <cell r="B188" t="str">
            <v>Cameroon-[OTHER]</v>
          </cell>
          <cell r="C188" t="str">
            <v>TM&amp;IAF</v>
          </cell>
          <cell r="D188">
            <v>48</v>
          </cell>
        </row>
        <row r="189">
          <cell r="B189" t="str">
            <v>Cameroon-YAOUNDE</v>
          </cell>
          <cell r="C189" t="str">
            <v>TM&amp;IAF</v>
          </cell>
          <cell r="D189">
            <v>110</v>
          </cell>
        </row>
        <row r="190">
          <cell r="B190" t="str">
            <v>China-BEIJING</v>
          </cell>
          <cell r="C190" t="str">
            <v>TM&amp;IAF</v>
          </cell>
          <cell r="D190">
            <v>119</v>
          </cell>
        </row>
        <row r="191">
          <cell r="B191" t="str">
            <v>China-CHENGDU</v>
          </cell>
          <cell r="C191" t="str">
            <v>TM&amp;IAF</v>
          </cell>
          <cell r="D191">
            <v>88</v>
          </cell>
        </row>
        <row r="192">
          <cell r="B192" t="str">
            <v>China-HANGZHOU</v>
          </cell>
          <cell r="C192" t="str">
            <v>TM&amp;IAF</v>
          </cell>
          <cell r="D192">
            <v>111</v>
          </cell>
        </row>
        <row r="193">
          <cell r="B193" t="str">
            <v>China-[OTHER]</v>
          </cell>
          <cell r="C193" t="str">
            <v>TM&amp;IAF</v>
          </cell>
          <cell r="D193">
            <v>118</v>
          </cell>
        </row>
        <row r="194">
          <cell r="B194" t="str">
            <v>China-SHANGHAI</v>
          </cell>
          <cell r="C194" t="str">
            <v>TM&amp;IAF</v>
          </cell>
          <cell r="D194">
            <v>93</v>
          </cell>
        </row>
        <row r="195">
          <cell r="B195" t="str">
            <v>China-SHANTOU</v>
          </cell>
          <cell r="C195" t="str">
            <v>TM&amp;IAF</v>
          </cell>
          <cell r="D195">
            <v>86</v>
          </cell>
        </row>
        <row r="196">
          <cell r="B196" t="str">
            <v>China-SHENZHEN</v>
          </cell>
          <cell r="C196" t="str">
            <v>TM&amp;IAF</v>
          </cell>
          <cell r="D196">
            <v>135</v>
          </cell>
        </row>
        <row r="197">
          <cell r="B197" t="str">
            <v>China-TIANJIN</v>
          </cell>
          <cell r="C197" t="str">
            <v>TM&amp;IAF</v>
          </cell>
          <cell r="D197">
            <v>102</v>
          </cell>
        </row>
        <row r="198">
          <cell r="B198" t="str">
            <v>China-XIAMEN</v>
          </cell>
          <cell r="C198" t="str">
            <v>TM&amp;IAF</v>
          </cell>
          <cell r="D198">
            <v>112</v>
          </cell>
        </row>
        <row r="199">
          <cell r="B199" t="str">
            <v>China - GUANGZHOU</v>
          </cell>
          <cell r="C199" t="str">
            <v>TM&amp;IAF</v>
          </cell>
          <cell r="D199">
            <v>164</v>
          </cell>
        </row>
        <row r="200">
          <cell r="B200" t="str">
            <v>China-QINGDAO</v>
          </cell>
          <cell r="C200" t="str">
            <v>TM&amp;IAF</v>
          </cell>
          <cell r="D200">
            <v>88</v>
          </cell>
        </row>
        <row r="201">
          <cell r="B201" t="str">
            <v>China-CHANGCHUN</v>
          </cell>
          <cell r="C201" t="str">
            <v>TM&amp;IAF</v>
          </cell>
          <cell r="D201">
            <v>100</v>
          </cell>
        </row>
        <row r="202">
          <cell r="B202" t="str">
            <v>China-CHONGQING</v>
          </cell>
          <cell r="C202" t="str">
            <v>TM&amp;IAF</v>
          </cell>
          <cell r="D202">
            <v>83</v>
          </cell>
        </row>
        <row r="203">
          <cell r="B203" t="str">
            <v>China-DALIAN</v>
          </cell>
          <cell r="C203" t="str">
            <v>TM&amp;IAF</v>
          </cell>
          <cell r="D203">
            <v>108</v>
          </cell>
        </row>
        <row r="204">
          <cell r="B204" t="str">
            <v>China-FUZHOU</v>
          </cell>
          <cell r="C204" t="str">
            <v>TM&amp;IAF</v>
          </cell>
          <cell r="D204">
            <v>122</v>
          </cell>
        </row>
        <row r="205">
          <cell r="B205" t="str">
            <v>China-GUILIN</v>
          </cell>
          <cell r="C205" t="str">
            <v>TM&amp;IAF</v>
          </cell>
          <cell r="D205">
            <v>100</v>
          </cell>
        </row>
        <row r="206">
          <cell r="B206" t="str">
            <v>China-HAIKOU</v>
          </cell>
          <cell r="C206" t="str">
            <v>TM&amp;IAF</v>
          </cell>
          <cell r="D206">
            <v>122</v>
          </cell>
        </row>
        <row r="207">
          <cell r="B207" t="str">
            <v>China-HARBIN</v>
          </cell>
          <cell r="C207" t="str">
            <v>TM&amp;IAF</v>
          </cell>
          <cell r="D207">
            <v>101</v>
          </cell>
        </row>
        <row r="208">
          <cell r="B208" t="str">
            <v>China-JINAN</v>
          </cell>
          <cell r="C208" t="str">
            <v>TM&amp;IAF</v>
          </cell>
          <cell r="D208">
            <v>85</v>
          </cell>
        </row>
        <row r="209">
          <cell r="B209" t="str">
            <v>China-LHASA</v>
          </cell>
          <cell r="C209" t="str">
            <v>TM&amp;IAF</v>
          </cell>
          <cell r="D209">
            <v>52</v>
          </cell>
        </row>
        <row r="210">
          <cell r="B210" t="str">
            <v>China-LIJIANG</v>
          </cell>
          <cell r="C210" t="str">
            <v>TM&amp;IAF</v>
          </cell>
          <cell r="D210">
            <v>133</v>
          </cell>
        </row>
        <row r="211">
          <cell r="B211" t="str">
            <v>China-NANJING</v>
          </cell>
          <cell r="C211" t="str">
            <v>TM&amp;IAF</v>
          </cell>
          <cell r="D211">
            <v>80</v>
          </cell>
        </row>
        <row r="212">
          <cell r="B212" t="str">
            <v>China-NANNING</v>
          </cell>
          <cell r="C212" t="str">
            <v>TM&amp;IAF</v>
          </cell>
          <cell r="D212">
            <v>119</v>
          </cell>
        </row>
        <row r="213">
          <cell r="B213" t="str">
            <v>China-NINGBO</v>
          </cell>
          <cell r="C213" t="str">
            <v>TM&amp;IAF</v>
          </cell>
          <cell r="D213">
            <v>103</v>
          </cell>
        </row>
        <row r="214">
          <cell r="B214" t="str">
            <v>China-SANYA</v>
          </cell>
          <cell r="C214" t="str">
            <v>TM&amp;IAF</v>
          </cell>
          <cell r="D214">
            <v>95</v>
          </cell>
        </row>
        <row r="215">
          <cell r="B215" t="str">
            <v>China-SHENYANG</v>
          </cell>
          <cell r="C215" t="str">
            <v>TM&amp;IAF</v>
          </cell>
          <cell r="D215">
            <v>107</v>
          </cell>
        </row>
        <row r="216">
          <cell r="B216" t="str">
            <v>China-SUZHOU</v>
          </cell>
          <cell r="C216" t="str">
            <v>TM&amp;IAF</v>
          </cell>
          <cell r="D216">
            <v>114</v>
          </cell>
        </row>
        <row r="217">
          <cell r="B217" t="str">
            <v>China-URUMQI</v>
          </cell>
          <cell r="C217" t="str">
            <v>TM&amp;IAF</v>
          </cell>
          <cell r="D217">
            <v>79</v>
          </cell>
        </row>
        <row r="218">
          <cell r="B218" t="str">
            <v>China-WUHAN</v>
          </cell>
          <cell r="C218" t="str">
            <v>TM&amp;IAF</v>
          </cell>
          <cell r="D218">
            <v>118</v>
          </cell>
        </row>
        <row r="219">
          <cell r="B219" t="str">
            <v>China-XIAN</v>
          </cell>
          <cell r="C219" t="str">
            <v>TM&amp;IAF</v>
          </cell>
          <cell r="D219">
            <v>111</v>
          </cell>
        </row>
        <row r="220">
          <cell r="B220" t="str">
            <v>China-ZHUHAI</v>
          </cell>
          <cell r="C220" t="str">
            <v>TM&amp;IAF</v>
          </cell>
          <cell r="D220">
            <v>107</v>
          </cell>
        </row>
        <row r="221">
          <cell r="B221" t="str">
            <v>Colombia-BARRANQUILLA</v>
          </cell>
          <cell r="C221" t="str">
            <v>TM&amp;IAF</v>
          </cell>
          <cell r="D221">
            <v>85</v>
          </cell>
        </row>
        <row r="222">
          <cell r="B222" t="str">
            <v>Colombia-BUENAVENTURA</v>
          </cell>
          <cell r="C222" t="str">
            <v>TM&amp;IAF</v>
          </cell>
          <cell r="D222">
            <v>84</v>
          </cell>
        </row>
        <row r="223">
          <cell r="B223" t="str">
            <v>Colombia-CARTAGENA</v>
          </cell>
          <cell r="C223" t="str">
            <v>TM&amp;IAF</v>
          </cell>
          <cell r="D223">
            <v>107</v>
          </cell>
        </row>
        <row r="224">
          <cell r="B224" t="str">
            <v>Colombia-BOGOTA</v>
          </cell>
          <cell r="C224" t="str">
            <v>TM&amp;IAF</v>
          </cell>
          <cell r="D224">
            <v>105</v>
          </cell>
        </row>
        <row r="225">
          <cell r="B225" t="str">
            <v>Colombia-SAN ANDRES</v>
          </cell>
          <cell r="C225" t="str">
            <v>TM&amp;IAF</v>
          </cell>
          <cell r="D225">
            <v>89</v>
          </cell>
        </row>
        <row r="226">
          <cell r="B226" t="str">
            <v>Colombia-CALI</v>
          </cell>
          <cell r="C226" t="str">
            <v>TM&amp;IAF</v>
          </cell>
          <cell r="D226">
            <v>85</v>
          </cell>
        </row>
        <row r="227">
          <cell r="B227" t="str">
            <v>Colombia-SANTA MARTA</v>
          </cell>
          <cell r="C227" t="str">
            <v>TM&amp;IAF</v>
          </cell>
          <cell r="D227">
            <v>85</v>
          </cell>
        </row>
        <row r="228">
          <cell r="B228" t="str">
            <v>Colombia-MEDELLIN</v>
          </cell>
          <cell r="C228" t="str">
            <v>TM&amp;IAF</v>
          </cell>
          <cell r="D228">
            <v>96</v>
          </cell>
        </row>
        <row r="229">
          <cell r="B229" t="str">
            <v>Colombia-[OTHER]</v>
          </cell>
          <cell r="C229" t="str">
            <v>TM&amp;IAF</v>
          </cell>
          <cell r="D229">
            <v>89</v>
          </cell>
        </row>
        <row r="230">
          <cell r="B230" t="str">
            <v>Costa Rica-[OTHER]</v>
          </cell>
          <cell r="C230" t="str">
            <v>TM&amp;IAF</v>
          </cell>
          <cell r="D230">
            <v>109</v>
          </cell>
        </row>
        <row r="231">
          <cell r="B231" t="str">
            <v>Costa Rica-SAN JOSE</v>
          </cell>
          <cell r="C231" t="str">
            <v>TM&amp;IAF</v>
          </cell>
          <cell r="D231">
            <v>109</v>
          </cell>
        </row>
        <row r="232">
          <cell r="B232" t="str">
            <v>Cuba-HAVANA</v>
          </cell>
          <cell r="C232" t="str">
            <v>TM&amp;IAF</v>
          </cell>
          <cell r="D232">
            <v>88</v>
          </cell>
        </row>
        <row r="233">
          <cell r="B233" t="str">
            <v>Cuba-[OTHER]</v>
          </cell>
          <cell r="C233" t="str">
            <v>TM&amp;IAF</v>
          </cell>
          <cell r="D233">
            <v>45</v>
          </cell>
        </row>
        <row r="234">
          <cell r="B234" t="str">
            <v>Cuba-GUANTANAMO BAY</v>
          </cell>
          <cell r="C234" t="str">
            <v>TM&amp;IAF</v>
          </cell>
          <cell r="D234">
            <v>34</v>
          </cell>
        </row>
        <row r="235">
          <cell r="B235" t="str">
            <v>Cuba-HOLGUIN</v>
          </cell>
          <cell r="C235" t="str">
            <v>TM&amp;IAF</v>
          </cell>
          <cell r="D235">
            <v>47</v>
          </cell>
        </row>
        <row r="236">
          <cell r="B236" t="str">
            <v>Cuba-MATANZAS</v>
          </cell>
          <cell r="C236" t="str">
            <v>TM&amp;IAF</v>
          </cell>
          <cell r="D236">
            <v>49</v>
          </cell>
        </row>
        <row r="237">
          <cell r="B237" t="str">
            <v>Cuba-SANTIAGO</v>
          </cell>
          <cell r="C237" t="str">
            <v>TM&amp;IAF</v>
          </cell>
          <cell r="D237">
            <v>47</v>
          </cell>
        </row>
        <row r="238">
          <cell r="B238" t="str">
            <v>Cuba-TRINIDAD</v>
          </cell>
          <cell r="C238" t="str">
            <v>TM&amp;IAF</v>
          </cell>
          <cell r="D238">
            <v>47</v>
          </cell>
        </row>
        <row r="239">
          <cell r="B239" t="str">
            <v>Cabo Verde-PRAIA</v>
          </cell>
          <cell r="C239" t="str">
            <v>TM&amp;IAF</v>
          </cell>
          <cell r="D239">
            <v>94</v>
          </cell>
        </row>
        <row r="240">
          <cell r="B240" t="str">
            <v>Cabo Verde-FOGO</v>
          </cell>
          <cell r="C240" t="str">
            <v>TM&amp;IAF</v>
          </cell>
          <cell r="D240">
            <v>63</v>
          </cell>
        </row>
        <row r="241">
          <cell r="B241" t="str">
            <v>Cabo Verde-BOA VISTA ISLAND</v>
          </cell>
          <cell r="C241" t="str">
            <v>TM&amp;IAF</v>
          </cell>
          <cell r="D241">
            <v>48</v>
          </cell>
        </row>
        <row r="242">
          <cell r="B242" t="str">
            <v>Cabo Verde-SAL ISLAND</v>
          </cell>
          <cell r="C242" t="str">
            <v>TM&amp;IAF</v>
          </cell>
          <cell r="D242">
            <v>93</v>
          </cell>
        </row>
        <row r="243">
          <cell r="B243" t="str">
            <v>Cabo Verde-SAO TIAGO ISLAND</v>
          </cell>
          <cell r="C243" t="str">
            <v>TM&amp;IAF</v>
          </cell>
          <cell r="D243">
            <v>44</v>
          </cell>
        </row>
        <row r="244">
          <cell r="B244" t="str">
            <v>Cabo Verde-SAO VICENTE ISLAND</v>
          </cell>
          <cell r="C244" t="str">
            <v>TM&amp;IAF</v>
          </cell>
          <cell r="D244">
            <v>79</v>
          </cell>
        </row>
        <row r="245">
          <cell r="B245" t="str">
            <v>Cabo Verde-[OTHER]</v>
          </cell>
          <cell r="C245" t="str">
            <v>TM&amp;IAF</v>
          </cell>
          <cell r="D245">
            <v>45</v>
          </cell>
        </row>
        <row r="246">
          <cell r="B246" t="str">
            <v>Cyprus-LIMASSOL</v>
          </cell>
          <cell r="C246" t="str">
            <v>TM&amp;IAF</v>
          </cell>
          <cell r="D246">
            <v>118</v>
          </cell>
        </row>
        <row r="247">
          <cell r="B247" t="str">
            <v>Cyprus-NICOSIA</v>
          </cell>
          <cell r="C247" t="str">
            <v>TM&amp;IAF</v>
          </cell>
          <cell r="D247">
            <v>122</v>
          </cell>
        </row>
        <row r="248">
          <cell r="B248" t="str">
            <v>Cyprus-[OTHER]</v>
          </cell>
          <cell r="C248" t="str">
            <v>TM&amp;IAF</v>
          </cell>
          <cell r="D248">
            <v>96</v>
          </cell>
        </row>
        <row r="249">
          <cell r="B249" t="str">
            <v>Cyprus-AKROTIRI</v>
          </cell>
          <cell r="C249" t="str">
            <v>TM&amp;IAF</v>
          </cell>
          <cell r="D249">
            <v>118</v>
          </cell>
        </row>
        <row r="250">
          <cell r="B250" t="str">
            <v>Cyprus-PAPHOS</v>
          </cell>
          <cell r="C250" t="str">
            <v>TM&amp;IAF</v>
          </cell>
          <cell r="D250">
            <v>121</v>
          </cell>
        </row>
        <row r="251">
          <cell r="B251" t="str">
            <v>Czech Republic-PRAGUE</v>
          </cell>
          <cell r="C251" t="str">
            <v>TM&amp;IAF</v>
          </cell>
          <cell r="D251">
            <v>136</v>
          </cell>
        </row>
        <row r="252">
          <cell r="B252" t="str">
            <v>Czech Republic-BRNO</v>
          </cell>
          <cell r="C252" t="str">
            <v>TM&amp;IAF</v>
          </cell>
          <cell r="D252">
            <v>93</v>
          </cell>
        </row>
        <row r="253">
          <cell r="B253" t="str">
            <v>Czech Republic-[OTHER]</v>
          </cell>
          <cell r="C253" t="str">
            <v>TM&amp;IAF</v>
          </cell>
          <cell r="D253">
            <v>82</v>
          </cell>
        </row>
        <row r="254">
          <cell r="B254" t="str">
            <v>Germany-HANNOVER</v>
          </cell>
          <cell r="C254" t="str">
            <v>TM&amp;IAF</v>
          </cell>
          <cell r="D254">
            <v>96</v>
          </cell>
        </row>
        <row r="255">
          <cell r="B255" t="str">
            <v>Germany-BERLIN</v>
          </cell>
          <cell r="C255" t="str">
            <v>TM&amp;IAF</v>
          </cell>
          <cell r="D255">
            <v>100</v>
          </cell>
        </row>
        <row r="256">
          <cell r="B256" t="str">
            <v>Germany-BONN</v>
          </cell>
          <cell r="C256" t="str">
            <v>TM&amp;IAF</v>
          </cell>
          <cell r="D256">
            <v>101</v>
          </cell>
        </row>
        <row r="257">
          <cell r="B257" t="str">
            <v>Germany-BREMEN</v>
          </cell>
          <cell r="C257" t="str">
            <v>TM&amp;IAF</v>
          </cell>
          <cell r="D257">
            <v>108</v>
          </cell>
        </row>
        <row r="258">
          <cell r="B258" t="str">
            <v>Germany-HAMBURG</v>
          </cell>
          <cell r="C258" t="str">
            <v>TM&amp;IAF</v>
          </cell>
          <cell r="D258">
            <v>100</v>
          </cell>
        </row>
        <row r="259">
          <cell r="B259" t="str">
            <v>Germany-COLOGNE</v>
          </cell>
          <cell r="C259" t="str">
            <v>TM&amp;IAF</v>
          </cell>
          <cell r="D259">
            <v>117</v>
          </cell>
        </row>
        <row r="260">
          <cell r="B260" t="str">
            <v>Germany-DRESDEN</v>
          </cell>
          <cell r="C260" t="str">
            <v>TM&amp;IAF</v>
          </cell>
          <cell r="D260">
            <v>103</v>
          </cell>
        </row>
        <row r="261">
          <cell r="B261" t="str">
            <v>Germany-DUESSELDORF</v>
          </cell>
          <cell r="C261" t="str">
            <v>TM&amp;IAF</v>
          </cell>
          <cell r="D261">
            <v>94</v>
          </cell>
        </row>
        <row r="262">
          <cell r="B262" t="str">
            <v>Germany-STUTTGART</v>
          </cell>
          <cell r="C262" t="str">
            <v>TM&amp;IAF</v>
          </cell>
          <cell r="D262">
            <v>103</v>
          </cell>
        </row>
        <row r="263">
          <cell r="B263" t="str">
            <v>Germany-BOEBLINGEN</v>
          </cell>
          <cell r="C263" t="str">
            <v>TM&amp;IAF</v>
          </cell>
          <cell r="D263">
            <v>103</v>
          </cell>
        </row>
        <row r="264">
          <cell r="B264" t="str">
            <v>Germany-FRANKFURT AM MAIN</v>
          </cell>
          <cell r="C264" t="str">
            <v>TM&amp;IAF</v>
          </cell>
          <cell r="D264">
            <v>125</v>
          </cell>
        </row>
        <row r="265">
          <cell r="B265" t="str">
            <v>Germany-BONAMES</v>
          </cell>
          <cell r="C265" t="str">
            <v>TM&amp;IAF</v>
          </cell>
          <cell r="D265">
            <v>125</v>
          </cell>
        </row>
        <row r="266">
          <cell r="B266" t="str">
            <v>Germany-ECHTERDINGEN</v>
          </cell>
          <cell r="C266" t="str">
            <v>TM&amp;IAF</v>
          </cell>
          <cell r="D266">
            <v>103</v>
          </cell>
        </row>
        <row r="267">
          <cell r="B267" t="str">
            <v>Germany-ERFURT</v>
          </cell>
          <cell r="C267" t="str">
            <v>TM&amp;IAF</v>
          </cell>
          <cell r="D267">
            <v>116</v>
          </cell>
        </row>
        <row r="268">
          <cell r="B268" t="str">
            <v>Germany-ESCHBORN</v>
          </cell>
          <cell r="C268" t="str">
            <v>TM&amp;IAF</v>
          </cell>
          <cell r="D268">
            <v>125</v>
          </cell>
        </row>
        <row r="269">
          <cell r="B269" t="str">
            <v>Germany-ESSLINGEN</v>
          </cell>
          <cell r="C269" t="str">
            <v>TM&amp;IAF</v>
          </cell>
          <cell r="D269">
            <v>103</v>
          </cell>
        </row>
        <row r="270">
          <cell r="B270" t="str">
            <v>Germany-LEIPZIG</v>
          </cell>
          <cell r="C270" t="str">
            <v>TM&amp;IAF</v>
          </cell>
          <cell r="D270">
            <v>97</v>
          </cell>
        </row>
        <row r="271">
          <cell r="B271" t="str">
            <v>Germany-GARMISCH-PARTENKIRCHEN</v>
          </cell>
          <cell r="C271" t="str">
            <v>TM&amp;IAF</v>
          </cell>
          <cell r="D271">
            <v>125</v>
          </cell>
        </row>
        <row r="272">
          <cell r="B272" t="str">
            <v>Germany-HEIDELBERG</v>
          </cell>
          <cell r="C272" t="str">
            <v>TM&amp;IAF</v>
          </cell>
          <cell r="D272">
            <v>116</v>
          </cell>
        </row>
        <row r="273">
          <cell r="B273" t="str">
            <v>Germany-MUNICH</v>
          </cell>
          <cell r="C273" t="str">
            <v>TM&amp;IAF</v>
          </cell>
          <cell r="D273">
            <v>94</v>
          </cell>
        </row>
        <row r="274">
          <cell r="B274" t="str">
            <v>Germany-HERONGEN</v>
          </cell>
          <cell r="C274" t="str">
            <v>TM&amp;IAF</v>
          </cell>
          <cell r="D274">
            <v>94</v>
          </cell>
        </row>
        <row r="275">
          <cell r="B275" t="str">
            <v>Germany-[OTHER]</v>
          </cell>
          <cell r="C275" t="str">
            <v>TM&amp;IAF</v>
          </cell>
          <cell r="D275">
            <v>101</v>
          </cell>
        </row>
        <row r="276">
          <cell r="B276" t="str">
            <v>Germany-HOECHST</v>
          </cell>
          <cell r="C276" t="str">
            <v>TM&amp;IAF</v>
          </cell>
          <cell r="D276">
            <v>125</v>
          </cell>
        </row>
        <row r="277">
          <cell r="B277" t="str">
            <v>Germany-KALKAR</v>
          </cell>
          <cell r="C277" t="str">
            <v>TM&amp;IAF</v>
          </cell>
          <cell r="D277">
            <v>94</v>
          </cell>
        </row>
        <row r="278">
          <cell r="B278" t="str">
            <v>Germany-KORNWESTHEIM</v>
          </cell>
          <cell r="C278" t="str">
            <v>TM&amp;IAF</v>
          </cell>
          <cell r="D278">
            <v>103</v>
          </cell>
        </row>
        <row r="279">
          <cell r="B279" t="str">
            <v>Germany-LUDWIGSBURG</v>
          </cell>
          <cell r="C279" t="str">
            <v>TM&amp;IAF</v>
          </cell>
          <cell r="D279">
            <v>103</v>
          </cell>
        </row>
        <row r="280">
          <cell r="B280" t="str">
            <v>Germany-MAINZ</v>
          </cell>
          <cell r="C280" t="str">
            <v>TM&amp;IAF</v>
          </cell>
          <cell r="D280">
            <v>112</v>
          </cell>
        </row>
        <row r="281">
          <cell r="B281" t="str">
            <v>Germany-MOENCHEN-GLADBACH</v>
          </cell>
          <cell r="C281" t="str">
            <v>TM&amp;IAF</v>
          </cell>
          <cell r="D281">
            <v>94</v>
          </cell>
        </row>
        <row r="282">
          <cell r="B282" t="str">
            <v>Germany-OBERAMMERGAU</v>
          </cell>
          <cell r="C282" t="str">
            <v>TM&amp;IAF</v>
          </cell>
          <cell r="D282">
            <v>125</v>
          </cell>
        </row>
        <row r="283">
          <cell r="B283" t="str">
            <v>Germany-OFFENBACH</v>
          </cell>
          <cell r="C283" t="str">
            <v>TM&amp;IAF</v>
          </cell>
          <cell r="D283">
            <v>125</v>
          </cell>
        </row>
        <row r="284">
          <cell r="B284" t="str">
            <v>Germany-ROEDELHEIM</v>
          </cell>
          <cell r="C284" t="str">
            <v>TM&amp;IAF</v>
          </cell>
          <cell r="D284">
            <v>125</v>
          </cell>
        </row>
        <row r="285">
          <cell r="B285" t="str">
            <v>Germany-TWISTEDEN</v>
          </cell>
          <cell r="C285" t="str">
            <v>TM&amp;IAF</v>
          </cell>
          <cell r="D285">
            <v>94</v>
          </cell>
        </row>
        <row r="286">
          <cell r="B286" t="str">
            <v>Djibouti-DJIBOUTI CITY</v>
          </cell>
          <cell r="C286" t="str">
            <v>TM&amp;IAF</v>
          </cell>
          <cell r="D286">
            <v>115</v>
          </cell>
        </row>
        <row r="287">
          <cell r="B287" t="str">
            <v>Djibouti-[OTHER]</v>
          </cell>
          <cell r="C287" t="str">
            <v>TM&amp;IAF</v>
          </cell>
          <cell r="D287">
            <v>69</v>
          </cell>
        </row>
        <row r="288">
          <cell r="B288" t="str">
            <v>Denmark-AALBORG</v>
          </cell>
          <cell r="C288" t="str">
            <v>TM&amp;IAF</v>
          </cell>
          <cell r="D288">
            <v>112</v>
          </cell>
        </row>
        <row r="289">
          <cell r="B289" t="str">
            <v>Denmark-LYNGBY</v>
          </cell>
          <cell r="C289" t="str">
            <v>TM&amp;IAF</v>
          </cell>
          <cell r="D289">
            <v>127</v>
          </cell>
        </row>
        <row r="290">
          <cell r="B290" t="str">
            <v>Denmark-COPENHAGEN</v>
          </cell>
          <cell r="C290" t="str">
            <v>TM&amp;IAF</v>
          </cell>
          <cell r="D290">
            <v>127</v>
          </cell>
        </row>
        <row r="291">
          <cell r="B291" t="str">
            <v>Denmark-[OTHER]</v>
          </cell>
          <cell r="C291" t="str">
            <v>TM&amp;IAF</v>
          </cell>
          <cell r="D291">
            <v>107</v>
          </cell>
        </row>
        <row r="292">
          <cell r="B292" t="str">
            <v>Denmark-ODENSE</v>
          </cell>
          <cell r="C292" t="str">
            <v>TM&amp;IAF</v>
          </cell>
          <cell r="D292">
            <v>119</v>
          </cell>
        </row>
        <row r="293">
          <cell r="B293" t="str">
            <v>Dominica-DOMINICA</v>
          </cell>
          <cell r="C293" t="str">
            <v>TM&amp;IAF</v>
          </cell>
          <cell r="D293">
            <v>95</v>
          </cell>
        </row>
        <row r="294">
          <cell r="B294" t="str">
            <v>Dominican Republic-LA ROMANA</v>
          </cell>
          <cell r="C294" t="str">
            <v>TM&amp;IAF</v>
          </cell>
          <cell r="D294">
            <v>81</v>
          </cell>
        </row>
        <row r="295">
          <cell r="B295" t="str">
            <v>Dominican Republic-[OTHER]</v>
          </cell>
          <cell r="C295" t="str">
            <v>TM&amp;IAF</v>
          </cell>
          <cell r="D295">
            <v>61</v>
          </cell>
        </row>
        <row r="296">
          <cell r="B296" t="str">
            <v>Dominican Republic-PUERTO PLATA</v>
          </cell>
          <cell r="C296" t="str">
            <v>TM&amp;IAF</v>
          </cell>
          <cell r="D296">
            <v>52</v>
          </cell>
        </row>
        <row r="297">
          <cell r="B297" t="str">
            <v>Dominican Republic-SOSUA</v>
          </cell>
          <cell r="C297" t="str">
            <v>TM&amp;IAF</v>
          </cell>
          <cell r="D297">
            <v>52</v>
          </cell>
        </row>
        <row r="298">
          <cell r="B298" t="str">
            <v>Dominican Republic-SANTO DOMINGO</v>
          </cell>
          <cell r="C298" t="str">
            <v>TM&amp;IAF</v>
          </cell>
          <cell r="D298">
            <v>105</v>
          </cell>
        </row>
        <row r="299">
          <cell r="B299" t="str">
            <v>Algeria-ALGIERS</v>
          </cell>
          <cell r="C299" t="str">
            <v>TM&amp;IAF</v>
          </cell>
          <cell r="D299">
            <v>88</v>
          </cell>
        </row>
        <row r="300">
          <cell r="B300" t="str">
            <v>Algeria-[OTHER]</v>
          </cell>
          <cell r="C300" t="str">
            <v>TM&amp;IAF</v>
          </cell>
          <cell r="D300">
            <v>112</v>
          </cell>
        </row>
        <row r="301">
          <cell r="B301" t="str">
            <v>Ecuador-CUENCA</v>
          </cell>
          <cell r="C301" t="str">
            <v>TM&amp;IAF</v>
          </cell>
          <cell r="D301">
            <v>84</v>
          </cell>
        </row>
        <row r="302">
          <cell r="B302" t="str">
            <v>Ecuador-GALAPAGOS ISLANDS</v>
          </cell>
          <cell r="C302" t="str">
            <v>TM&amp;IAF</v>
          </cell>
          <cell r="D302">
            <v>131</v>
          </cell>
        </row>
        <row r="303">
          <cell r="B303" t="str">
            <v>Ecuador-GUAYAQUIL</v>
          </cell>
          <cell r="C303" t="str">
            <v>TM&amp;IAF</v>
          </cell>
          <cell r="D303">
            <v>109</v>
          </cell>
        </row>
        <row r="304">
          <cell r="B304" t="str">
            <v>Ecuador-MANTA</v>
          </cell>
          <cell r="C304" t="str">
            <v>TM&amp;IAF</v>
          </cell>
          <cell r="D304">
            <v>71</v>
          </cell>
        </row>
        <row r="305">
          <cell r="B305" t="str">
            <v>Ecuador-[OTHER]</v>
          </cell>
          <cell r="C305" t="str">
            <v>TM&amp;IAF</v>
          </cell>
          <cell r="D305">
            <v>84</v>
          </cell>
        </row>
        <row r="306">
          <cell r="B306" t="str">
            <v>Ecuador-QUITO</v>
          </cell>
          <cell r="C306" t="str">
            <v>TM&amp;IAF</v>
          </cell>
          <cell r="D306">
            <v>107</v>
          </cell>
        </row>
        <row r="307">
          <cell r="B307" t="str">
            <v>Estonia-TALLINN</v>
          </cell>
          <cell r="C307" t="str">
            <v>TM&amp;IAF</v>
          </cell>
          <cell r="D307">
            <v>103</v>
          </cell>
        </row>
        <row r="308">
          <cell r="B308" t="str">
            <v>Estonia-[OTHER]</v>
          </cell>
          <cell r="C308" t="str">
            <v>TM&amp;IAF</v>
          </cell>
          <cell r="D308">
            <v>86</v>
          </cell>
        </row>
        <row r="309">
          <cell r="B309" t="str">
            <v>Egypt - International - SHARM EL SHEIKH</v>
          </cell>
          <cell r="C309" t="str">
            <v>TM&amp;IAF</v>
          </cell>
          <cell r="D309">
            <v>87</v>
          </cell>
        </row>
        <row r="310">
          <cell r="B310" t="str">
            <v>Egypt - International - ALEXANDRIA</v>
          </cell>
          <cell r="C310" t="str">
            <v>TM&amp;IAF</v>
          </cell>
          <cell r="D310">
            <v>70</v>
          </cell>
        </row>
        <row r="311">
          <cell r="B311" t="str">
            <v>Egypt - International - ASWAN</v>
          </cell>
          <cell r="C311" t="str">
            <v>TM&amp;IAF</v>
          </cell>
          <cell r="D311">
            <v>92</v>
          </cell>
        </row>
        <row r="312">
          <cell r="B312" t="str">
            <v>Egypt - International - CAIRO</v>
          </cell>
          <cell r="C312" t="str">
            <v>TM&amp;IAF</v>
          </cell>
          <cell r="D312">
            <v>92</v>
          </cell>
        </row>
        <row r="313">
          <cell r="B313" t="str">
            <v>Egypt - International - LUXOR</v>
          </cell>
          <cell r="C313" t="str">
            <v>TM&amp;IAF</v>
          </cell>
          <cell r="D313">
            <v>79</v>
          </cell>
        </row>
        <row r="314">
          <cell r="B314" t="str">
            <v>Egypt - International - [OTHER]</v>
          </cell>
          <cell r="C314" t="str">
            <v>TM&amp;IAF</v>
          </cell>
          <cell r="D314">
            <v>56</v>
          </cell>
        </row>
        <row r="315">
          <cell r="B315" t="str">
            <v>Eritrea-ASMARA</v>
          </cell>
          <cell r="C315" t="str">
            <v>TM&amp;IAF</v>
          </cell>
          <cell r="D315">
            <v>108</v>
          </cell>
        </row>
        <row r="316">
          <cell r="B316" t="str">
            <v>Eritrea-KEREN</v>
          </cell>
          <cell r="C316" t="str">
            <v>TM&amp;IAF</v>
          </cell>
          <cell r="D316">
            <v>85</v>
          </cell>
        </row>
        <row r="317">
          <cell r="B317" t="str">
            <v>Eritrea-MASSAWA</v>
          </cell>
          <cell r="C317" t="str">
            <v>TM&amp;IAF</v>
          </cell>
          <cell r="D317">
            <v>83</v>
          </cell>
        </row>
        <row r="318">
          <cell r="B318" t="str">
            <v>Eritrea-[OTHER]</v>
          </cell>
          <cell r="C318" t="str">
            <v>TM&amp;IAF</v>
          </cell>
          <cell r="D318">
            <v>85</v>
          </cell>
        </row>
        <row r="319">
          <cell r="B319" t="str">
            <v>Spain-BARCELONA</v>
          </cell>
          <cell r="C319" t="str">
            <v>TM&amp;IAF</v>
          </cell>
          <cell r="D319">
            <v>117</v>
          </cell>
        </row>
        <row r="320">
          <cell r="B320" t="str">
            <v>Spain-ALMERIA</v>
          </cell>
          <cell r="C320" t="str">
            <v>TM&amp;IAF</v>
          </cell>
          <cell r="D320">
            <v>102</v>
          </cell>
        </row>
        <row r="321">
          <cell r="B321" t="str">
            <v>Spain-BALEARIC ISLANDS</v>
          </cell>
          <cell r="C321" t="str">
            <v>TM&amp;IAF</v>
          </cell>
          <cell r="D321">
            <v>114</v>
          </cell>
        </row>
        <row r="322">
          <cell r="B322" t="str">
            <v>Spain-MADRID</v>
          </cell>
          <cell r="C322" t="str">
            <v>TM&amp;IAF</v>
          </cell>
          <cell r="D322">
            <v>122</v>
          </cell>
        </row>
        <row r="323">
          <cell r="B323" t="str">
            <v>Spain-BILBAO</v>
          </cell>
          <cell r="C323" t="str">
            <v>TM&amp;IAF</v>
          </cell>
          <cell r="D323">
            <v>74</v>
          </cell>
        </row>
        <row r="324">
          <cell r="B324" t="str">
            <v>Spain-FUENGIROLA</v>
          </cell>
          <cell r="C324" t="str">
            <v>TM&amp;IAF</v>
          </cell>
          <cell r="D324">
            <v>84</v>
          </cell>
        </row>
        <row r="325">
          <cell r="B325" t="str">
            <v>Spain-[OTHER]</v>
          </cell>
          <cell r="C325" t="str">
            <v>TM&amp;IAF</v>
          </cell>
          <cell r="D325">
            <v>93</v>
          </cell>
        </row>
        <row r="326">
          <cell r="B326" t="str">
            <v>Spain-LA CORUNA</v>
          </cell>
          <cell r="C326" t="str">
            <v>TM&amp;IAF</v>
          </cell>
          <cell r="D326">
            <v>86</v>
          </cell>
        </row>
        <row r="327">
          <cell r="B327" t="str">
            <v>Spain-LAS PALMAS DE GRAN CANARIA</v>
          </cell>
          <cell r="C327" t="str">
            <v>TM&amp;IAF</v>
          </cell>
          <cell r="D327">
            <v>89</v>
          </cell>
        </row>
        <row r="328">
          <cell r="B328" t="str">
            <v>Spain-SEVILLE</v>
          </cell>
          <cell r="C328" t="str">
            <v>TM&amp;IAF</v>
          </cell>
          <cell r="D328">
            <v>82</v>
          </cell>
        </row>
        <row r="329">
          <cell r="B329" t="str">
            <v>Spain-MALAGA</v>
          </cell>
          <cell r="C329" t="str">
            <v>TM&amp;IAF</v>
          </cell>
          <cell r="D329">
            <v>93</v>
          </cell>
        </row>
        <row r="330">
          <cell r="B330" t="str">
            <v>Spain-MARBELLA</v>
          </cell>
          <cell r="C330" t="str">
            <v>TM&amp;IAF</v>
          </cell>
          <cell r="D330">
            <v>93</v>
          </cell>
        </row>
        <row r="331">
          <cell r="B331" t="str">
            <v>Spain-VALENCIA</v>
          </cell>
          <cell r="C331" t="str">
            <v>TM&amp;IAF</v>
          </cell>
          <cell r="D331">
            <v>89</v>
          </cell>
        </row>
        <row r="332">
          <cell r="B332" t="str">
            <v>Spain-OVIEDO</v>
          </cell>
          <cell r="C332" t="str">
            <v>TM&amp;IAF</v>
          </cell>
          <cell r="D332">
            <v>86</v>
          </cell>
        </row>
        <row r="333">
          <cell r="B333" t="str">
            <v>Spain-SAN SEBASTIAN</v>
          </cell>
          <cell r="C333" t="str">
            <v>TM&amp;IAF</v>
          </cell>
          <cell r="D333">
            <v>83</v>
          </cell>
        </row>
        <row r="334">
          <cell r="B334" t="str">
            <v>Spain-SANTA CRUZ DE TENERIFE</v>
          </cell>
          <cell r="C334" t="str">
            <v>TM&amp;IAF</v>
          </cell>
          <cell r="D334">
            <v>85</v>
          </cell>
        </row>
        <row r="335">
          <cell r="B335" t="str">
            <v>Spain-SANTANDER</v>
          </cell>
          <cell r="C335" t="str">
            <v>TM&amp;IAF</v>
          </cell>
          <cell r="D335">
            <v>83</v>
          </cell>
        </row>
        <row r="336">
          <cell r="B336" t="str">
            <v>Spain-SANTIAGO DE COMPOSTELA</v>
          </cell>
          <cell r="C336" t="str">
            <v>TM&amp;IAF</v>
          </cell>
          <cell r="D336">
            <v>93</v>
          </cell>
        </row>
        <row r="337">
          <cell r="B337" t="str">
            <v>Spain-VIGO</v>
          </cell>
          <cell r="C337" t="str">
            <v>TM&amp;IAF</v>
          </cell>
          <cell r="D337">
            <v>85</v>
          </cell>
        </row>
        <row r="338">
          <cell r="B338" t="str">
            <v>Spain-ZARAGOZA</v>
          </cell>
          <cell r="C338" t="str">
            <v>TM&amp;IAF</v>
          </cell>
          <cell r="D338">
            <v>145</v>
          </cell>
        </row>
        <row r="339">
          <cell r="B339" t="str">
            <v>Ethiopia-ADDIS ABABA</v>
          </cell>
          <cell r="C339" t="str">
            <v>TM&amp;IAF</v>
          </cell>
          <cell r="D339">
            <v>85</v>
          </cell>
        </row>
        <row r="340">
          <cell r="B340" t="str">
            <v>Ethiopia-[OTHER]</v>
          </cell>
          <cell r="C340" t="str">
            <v>TM&amp;IAF</v>
          </cell>
          <cell r="D340">
            <v>61</v>
          </cell>
        </row>
        <row r="341">
          <cell r="B341" t="str">
            <v>Finland-HELSINKI</v>
          </cell>
          <cell r="C341" t="str">
            <v>TM&amp;IAF</v>
          </cell>
          <cell r="D341">
            <v>113</v>
          </cell>
        </row>
        <row r="342">
          <cell r="B342" t="str">
            <v>Finland-[OTHER]</v>
          </cell>
          <cell r="C342" t="str">
            <v>TM&amp;IAF</v>
          </cell>
          <cell r="D342">
            <v>93</v>
          </cell>
        </row>
        <row r="343">
          <cell r="B343" t="str">
            <v>Fiji-NADI</v>
          </cell>
          <cell r="C343" t="str">
            <v>TM&amp;IAF</v>
          </cell>
          <cell r="D343">
            <v>100</v>
          </cell>
        </row>
        <row r="344">
          <cell r="B344" t="str">
            <v>Fiji-[OTHER]</v>
          </cell>
          <cell r="C344" t="str">
            <v>TM&amp;IAF</v>
          </cell>
          <cell r="D344">
            <v>89</v>
          </cell>
        </row>
        <row r="345">
          <cell r="B345" t="str">
            <v>Fiji-SUVA</v>
          </cell>
          <cell r="C345" t="str">
            <v>TM&amp;IAF</v>
          </cell>
          <cell r="D345">
            <v>89</v>
          </cell>
        </row>
        <row r="346">
          <cell r="B346" t="str">
            <v>Fiji-KOROLEVU</v>
          </cell>
          <cell r="C346" t="str">
            <v>TM&amp;IAF</v>
          </cell>
          <cell r="D346">
            <v>79</v>
          </cell>
        </row>
        <row r="347">
          <cell r="B347" t="str">
            <v>Fiji-NATADOLA</v>
          </cell>
          <cell r="C347" t="str">
            <v>TM&amp;IAF</v>
          </cell>
          <cell r="D347">
            <v>149</v>
          </cell>
        </row>
        <row r="348">
          <cell r="B348" t="str">
            <v>Fiji-SIGATOKA</v>
          </cell>
          <cell r="C348" t="str">
            <v>TM&amp;IAF</v>
          </cell>
          <cell r="D348">
            <v>84</v>
          </cell>
        </row>
        <row r="349">
          <cell r="B349" t="str">
            <v>Falkland Islands-FALKLAND ISLANDS</v>
          </cell>
          <cell r="C349" t="str">
            <v>TM&amp;IAF</v>
          </cell>
          <cell r="D349">
            <v>87</v>
          </cell>
        </row>
        <row r="350">
          <cell r="B350" t="str">
            <v>Micronesia-[OTHER]</v>
          </cell>
          <cell r="C350" t="str">
            <v>TM&amp;IAF</v>
          </cell>
          <cell r="D350">
            <v>65</v>
          </cell>
        </row>
        <row r="351">
          <cell r="B351" t="str">
            <v>Micronesia-CHUUK</v>
          </cell>
          <cell r="C351" t="str">
            <v>TM&amp;IAF</v>
          </cell>
          <cell r="D351">
            <v>65</v>
          </cell>
        </row>
        <row r="352">
          <cell r="B352" t="str">
            <v>Micronesia-KOSRAE</v>
          </cell>
          <cell r="C352" t="str">
            <v>TM&amp;IAF</v>
          </cell>
          <cell r="D352">
            <v>73</v>
          </cell>
        </row>
        <row r="353">
          <cell r="B353" t="str">
            <v>Micronesia-POHNPEI</v>
          </cell>
          <cell r="C353" t="str">
            <v>TM&amp;IAF</v>
          </cell>
          <cell r="D353">
            <v>72</v>
          </cell>
        </row>
        <row r="354">
          <cell r="B354" t="str">
            <v>Micronesia-YAP</v>
          </cell>
          <cell r="C354" t="str">
            <v>TM&amp;IAF</v>
          </cell>
          <cell r="D354">
            <v>71</v>
          </cell>
        </row>
        <row r="355">
          <cell r="B355" t="str">
            <v>Faroe Islands-FAROE ISLANDS</v>
          </cell>
          <cell r="C355" t="str">
            <v>TM&amp;IAF</v>
          </cell>
          <cell r="D355">
            <v>96</v>
          </cell>
        </row>
        <row r="356">
          <cell r="B356" t="str">
            <v>France-BORDEAUX</v>
          </cell>
          <cell r="C356" t="str">
            <v>TM&amp;IAF</v>
          </cell>
          <cell r="D356">
            <v>126</v>
          </cell>
        </row>
        <row r="357">
          <cell r="B357" t="str">
            <v>France-LYON</v>
          </cell>
          <cell r="C357" t="str">
            <v>TM&amp;IAF</v>
          </cell>
          <cell r="D357">
            <v>120</v>
          </cell>
        </row>
        <row r="358">
          <cell r="B358" t="str">
            <v>France-MARSEILLE</v>
          </cell>
          <cell r="C358" t="str">
            <v>TM&amp;IAF</v>
          </cell>
          <cell r="D358">
            <v>122</v>
          </cell>
        </row>
        <row r="359">
          <cell r="B359" t="str">
            <v>France-MONTPELLIER</v>
          </cell>
          <cell r="C359" t="str">
            <v>TM&amp;IAF</v>
          </cell>
          <cell r="D359">
            <v>155</v>
          </cell>
        </row>
        <row r="360">
          <cell r="B360" t="str">
            <v>France-NICE</v>
          </cell>
          <cell r="C360" t="str">
            <v>TM&amp;IAF</v>
          </cell>
          <cell r="D360">
            <v>131</v>
          </cell>
        </row>
        <row r="361">
          <cell r="B361" t="str">
            <v>France-[OTHER]</v>
          </cell>
          <cell r="C361" t="str">
            <v>TM&amp;IAF</v>
          </cell>
          <cell r="D361">
            <v>127</v>
          </cell>
        </row>
        <row r="362">
          <cell r="B362" t="str">
            <v>France-PARIS</v>
          </cell>
          <cell r="C362" t="str">
            <v>TM&amp;IAF</v>
          </cell>
          <cell r="D362">
            <v>143</v>
          </cell>
        </row>
        <row r="363">
          <cell r="B363" t="str">
            <v>France-TOULOUSE</v>
          </cell>
          <cell r="C363" t="str">
            <v>TM&amp;IAF</v>
          </cell>
          <cell r="D363">
            <v>122</v>
          </cell>
        </row>
        <row r="364">
          <cell r="B364" t="str">
            <v>France-CANNES</v>
          </cell>
          <cell r="C364" t="str">
            <v>TM&amp;IAF</v>
          </cell>
          <cell r="D364">
            <v>156</v>
          </cell>
        </row>
        <row r="365">
          <cell r="B365" t="str">
            <v>France-DEAUVILLE</v>
          </cell>
          <cell r="C365" t="str">
            <v>TM&amp;IAF</v>
          </cell>
          <cell r="D365">
            <v>121</v>
          </cell>
        </row>
        <row r="366">
          <cell r="B366" t="str">
            <v>France-STRASBOURG</v>
          </cell>
          <cell r="C366" t="str">
            <v>TM&amp;IAF</v>
          </cell>
          <cell r="D366">
            <v>130</v>
          </cell>
        </row>
        <row r="367">
          <cell r="B367" t="str">
            <v>Gabon-LIBREVILLE</v>
          </cell>
          <cell r="C367" t="str">
            <v>TM&amp;IAF</v>
          </cell>
          <cell r="D367">
            <v>134</v>
          </cell>
        </row>
        <row r="368">
          <cell r="B368" t="str">
            <v>Gabon-[OTHER]</v>
          </cell>
          <cell r="C368" t="str">
            <v>TM&amp;IAF</v>
          </cell>
          <cell r="D368">
            <v>133</v>
          </cell>
        </row>
        <row r="369">
          <cell r="B369" t="str">
            <v>United Kingdom-BELFAST</v>
          </cell>
          <cell r="C369" t="str">
            <v>TM&amp;IAF</v>
          </cell>
          <cell r="D369">
            <v>126</v>
          </cell>
        </row>
        <row r="370">
          <cell r="B370" t="str">
            <v>United Kingdom-BIRMINGHAM</v>
          </cell>
          <cell r="C370" t="str">
            <v>TM&amp;IAF</v>
          </cell>
          <cell r="D370">
            <v>88</v>
          </cell>
        </row>
        <row r="371">
          <cell r="B371" t="str">
            <v>United Kingdom-CARDIFF, WALES</v>
          </cell>
          <cell r="C371" t="str">
            <v>TM&amp;IAF</v>
          </cell>
          <cell r="D371">
            <v>102</v>
          </cell>
        </row>
        <row r="372">
          <cell r="B372" t="str">
            <v>United Kingdom-BRISTOL</v>
          </cell>
          <cell r="C372" t="str">
            <v>TM&amp;IAF</v>
          </cell>
          <cell r="D372">
            <v>113</v>
          </cell>
        </row>
        <row r="373">
          <cell r="B373" t="str">
            <v>United Kingdom-CAVERSHAM</v>
          </cell>
          <cell r="C373" t="str">
            <v>TM&amp;IAF</v>
          </cell>
          <cell r="D373">
            <v>144</v>
          </cell>
        </row>
        <row r="374">
          <cell r="B374" t="str">
            <v>United Kingdom-CHELTENHAM</v>
          </cell>
          <cell r="C374" t="str">
            <v>TM&amp;IAF</v>
          </cell>
          <cell r="D374">
            <v>124</v>
          </cell>
        </row>
        <row r="375">
          <cell r="B375" t="str">
            <v>United Kingdom-CRAWLEY</v>
          </cell>
          <cell r="C375" t="str">
            <v>TM&amp;IAF</v>
          </cell>
          <cell r="D375">
            <v>175</v>
          </cell>
        </row>
        <row r="376">
          <cell r="B376" t="str">
            <v>United Kingdom-EDINBURGH</v>
          </cell>
          <cell r="C376" t="str">
            <v>TM&amp;IAF</v>
          </cell>
          <cell r="D376">
            <v>110</v>
          </cell>
        </row>
        <row r="377">
          <cell r="B377" t="str">
            <v>United Kingdom-GATWICK</v>
          </cell>
          <cell r="C377" t="str">
            <v>TM&amp;IAF</v>
          </cell>
          <cell r="D377">
            <v>150</v>
          </cell>
        </row>
        <row r="378">
          <cell r="B378" t="str">
            <v>United Kingdom-GLASGOW</v>
          </cell>
          <cell r="C378" t="str">
            <v>TM&amp;IAF</v>
          </cell>
          <cell r="D378">
            <v>107</v>
          </cell>
        </row>
        <row r="379">
          <cell r="B379" t="str">
            <v>United Kingdom-HARROGATE</v>
          </cell>
          <cell r="C379" t="str">
            <v>TM&amp;IAF</v>
          </cell>
          <cell r="D379">
            <v>84</v>
          </cell>
        </row>
        <row r="380">
          <cell r="B380" t="str">
            <v>United Kingdom-HIGH WYCOMBE</v>
          </cell>
          <cell r="C380" t="str">
            <v>TM&amp;IAF</v>
          </cell>
          <cell r="D380">
            <v>113</v>
          </cell>
        </row>
        <row r="381">
          <cell r="B381" t="str">
            <v>United Kingdom-HORLEY</v>
          </cell>
          <cell r="C381" t="str">
            <v>TM&amp;IAF</v>
          </cell>
          <cell r="D381">
            <v>150</v>
          </cell>
        </row>
        <row r="382">
          <cell r="B382" t="str">
            <v>United Kingdom-LIVERPOOL</v>
          </cell>
          <cell r="C382" t="str">
            <v>TM&amp;IAF</v>
          </cell>
          <cell r="D382">
            <v>104</v>
          </cell>
        </row>
        <row r="383">
          <cell r="B383" t="str">
            <v>United Kingdom-LONDON</v>
          </cell>
          <cell r="C383" t="str">
            <v>TM&amp;IAF</v>
          </cell>
          <cell r="D383">
            <v>175</v>
          </cell>
        </row>
        <row r="384">
          <cell r="B384" t="str">
            <v>United Kingdom-MANCHESTER</v>
          </cell>
          <cell r="C384" t="str">
            <v>TM&amp;IAF</v>
          </cell>
          <cell r="D384">
            <v>116</v>
          </cell>
        </row>
        <row r="385">
          <cell r="B385" t="str">
            <v>United Kingdom-OXFORD</v>
          </cell>
          <cell r="C385" t="str">
            <v>TM&amp;IAF</v>
          </cell>
          <cell r="D385">
            <v>94</v>
          </cell>
        </row>
        <row r="386">
          <cell r="B386" t="str">
            <v>United Kingdom-LOUDWATER</v>
          </cell>
          <cell r="C386" t="str">
            <v>TM&amp;IAF</v>
          </cell>
          <cell r="D386">
            <v>121</v>
          </cell>
        </row>
        <row r="387">
          <cell r="B387" t="str">
            <v>United Kingdom-MENWITH HILL</v>
          </cell>
          <cell r="C387" t="str">
            <v>TM&amp;IAF</v>
          </cell>
          <cell r="D387">
            <v>84</v>
          </cell>
        </row>
        <row r="388">
          <cell r="B388" t="str">
            <v>United Kingdom-READING</v>
          </cell>
          <cell r="C388" t="str">
            <v>TM&amp;IAF</v>
          </cell>
          <cell r="D388">
            <v>144</v>
          </cell>
        </row>
        <row r="389">
          <cell r="B389" t="str">
            <v>United Kingdom-[OTHER]</v>
          </cell>
          <cell r="C389" t="str">
            <v>TM&amp;IAF</v>
          </cell>
          <cell r="D389">
            <v>103</v>
          </cell>
        </row>
        <row r="390">
          <cell r="B390" t="str">
            <v>Grenada-GRENADA</v>
          </cell>
          <cell r="C390" t="str">
            <v>TM&amp;IAF</v>
          </cell>
          <cell r="D390">
            <v>114</v>
          </cell>
        </row>
        <row r="391">
          <cell r="B391" t="str">
            <v>Georgia-TBILISI</v>
          </cell>
          <cell r="C391" t="str">
            <v>TM&amp;IAF</v>
          </cell>
          <cell r="D391">
            <v>105</v>
          </cell>
        </row>
        <row r="392">
          <cell r="B392" t="str">
            <v>Georgia-AJARA REGION</v>
          </cell>
          <cell r="C392" t="str">
            <v>TM&amp;IAF</v>
          </cell>
          <cell r="D392">
            <v>95</v>
          </cell>
        </row>
        <row r="393">
          <cell r="B393" t="str">
            <v>Georgia-BORJOMI</v>
          </cell>
          <cell r="C393" t="str">
            <v>TM&amp;IAF</v>
          </cell>
          <cell r="D393">
            <v>71</v>
          </cell>
        </row>
        <row r="394">
          <cell r="B394" t="str">
            <v>Georgia-GUDAURI</v>
          </cell>
          <cell r="C394" t="str">
            <v>TM&amp;IAF</v>
          </cell>
          <cell r="D394">
            <v>71</v>
          </cell>
        </row>
        <row r="395">
          <cell r="B395" t="str">
            <v>Georgia-KUTAISI</v>
          </cell>
          <cell r="C395" t="str">
            <v>TM&amp;IAF</v>
          </cell>
          <cell r="D395">
            <v>76</v>
          </cell>
        </row>
        <row r="396">
          <cell r="B396" t="str">
            <v>Georgia-[OTHER]</v>
          </cell>
          <cell r="C396" t="str">
            <v>TM&amp;IAF</v>
          </cell>
          <cell r="D396">
            <v>63</v>
          </cell>
        </row>
        <row r="397">
          <cell r="B397" t="str">
            <v>French Guiana-FRENCH GUIANA</v>
          </cell>
          <cell r="C397" t="str">
            <v>TM&amp;IAF</v>
          </cell>
          <cell r="D397">
            <v>87</v>
          </cell>
        </row>
        <row r="398">
          <cell r="B398" t="str">
            <v>Ghana-ACCRA</v>
          </cell>
          <cell r="C398" t="str">
            <v>TM&amp;IAF</v>
          </cell>
          <cell r="D398">
            <v>99</v>
          </cell>
        </row>
        <row r="399">
          <cell r="B399" t="str">
            <v>Ghana-TAKORADI</v>
          </cell>
          <cell r="C399" t="str">
            <v>TM&amp;IAF</v>
          </cell>
          <cell r="D399">
            <v>82</v>
          </cell>
        </row>
        <row r="400">
          <cell r="B400" t="str">
            <v>Ghana-[OTHER]</v>
          </cell>
          <cell r="C400" t="str">
            <v>TM&amp;IAF</v>
          </cell>
          <cell r="D400">
            <v>53</v>
          </cell>
        </row>
        <row r="401">
          <cell r="B401" t="str">
            <v>Gibraltar-GIBRALTAR</v>
          </cell>
          <cell r="C401" t="str">
            <v>TM&amp;IAF</v>
          </cell>
          <cell r="D401">
            <v>64</v>
          </cell>
        </row>
        <row r="402">
          <cell r="B402" t="str">
            <v>Greenland-[OTHER]</v>
          </cell>
          <cell r="C402" t="str">
            <v>TM&amp;IAF</v>
          </cell>
          <cell r="D402">
            <v>95</v>
          </cell>
        </row>
        <row r="403">
          <cell r="B403" t="str">
            <v>Greenland-ILULISSAT</v>
          </cell>
          <cell r="C403" t="str">
            <v>TM&amp;IAF</v>
          </cell>
          <cell r="D403">
            <v>119</v>
          </cell>
        </row>
        <row r="404">
          <cell r="B404" t="str">
            <v>Greenland-KANGERLUSSUAQ</v>
          </cell>
          <cell r="C404" t="str">
            <v>TM&amp;IAF</v>
          </cell>
          <cell r="D404">
            <v>107</v>
          </cell>
        </row>
        <row r="405">
          <cell r="B405" t="str">
            <v>Greenland-NUUK</v>
          </cell>
          <cell r="C405" t="str">
            <v>TM&amp;IAF</v>
          </cell>
          <cell r="D405">
            <v>115</v>
          </cell>
        </row>
        <row r="406">
          <cell r="B406" t="str">
            <v>Greenland-THULE</v>
          </cell>
          <cell r="C406" t="str">
            <v>TM&amp;IAF</v>
          </cell>
          <cell r="D406">
            <v>68</v>
          </cell>
        </row>
        <row r="407">
          <cell r="B407" t="str">
            <v>The Gambia-BANJUL</v>
          </cell>
          <cell r="C407" t="str">
            <v>TM&amp;IAF</v>
          </cell>
          <cell r="D407">
            <v>75</v>
          </cell>
        </row>
        <row r="408">
          <cell r="B408" t="str">
            <v>The Gambia-[OTHER]</v>
          </cell>
          <cell r="C408" t="str">
            <v>TM&amp;IAF</v>
          </cell>
          <cell r="D408">
            <v>32</v>
          </cell>
        </row>
        <row r="409">
          <cell r="B409" t="str">
            <v>Guinea-CONAKRY</v>
          </cell>
          <cell r="C409" t="str">
            <v>TM&amp;IAF</v>
          </cell>
          <cell r="D409">
            <v>103</v>
          </cell>
        </row>
        <row r="410">
          <cell r="B410" t="str">
            <v>Guinea-[OTHER]</v>
          </cell>
          <cell r="C410" t="str">
            <v>TM&amp;IAF</v>
          </cell>
          <cell r="D410">
            <v>48</v>
          </cell>
        </row>
        <row r="411">
          <cell r="B411" t="str">
            <v>Guadeloupe-SAINT MARTIN (FRENCH PART)</v>
          </cell>
          <cell r="C411" t="str">
            <v>TM&amp;IAF</v>
          </cell>
          <cell r="D411">
            <v>66</v>
          </cell>
        </row>
        <row r="412">
          <cell r="B412" t="str">
            <v>Guadeloupe-[OTHER]</v>
          </cell>
          <cell r="C412" t="str">
            <v>TM&amp;IAF</v>
          </cell>
          <cell r="D412">
            <v>80</v>
          </cell>
        </row>
        <row r="413">
          <cell r="B413" t="str">
            <v>Equatorial Guinea-MALABO</v>
          </cell>
          <cell r="C413" t="str">
            <v>TM&amp;IAF</v>
          </cell>
          <cell r="D413">
            <v>101</v>
          </cell>
        </row>
        <row r="414">
          <cell r="B414" t="str">
            <v>Equatorial Guinea-[OTHER]</v>
          </cell>
          <cell r="C414" t="str">
            <v>TM&amp;IAF</v>
          </cell>
          <cell r="D414">
            <v>101</v>
          </cell>
        </row>
        <row r="415">
          <cell r="B415" t="str">
            <v>Greece-ATHENS</v>
          </cell>
          <cell r="C415" t="str">
            <v>TM&amp;IAF</v>
          </cell>
          <cell r="D415">
            <v>119</v>
          </cell>
        </row>
        <row r="416">
          <cell r="B416" t="str">
            <v>Greece-IRAKLION (CRETE)</v>
          </cell>
          <cell r="C416" t="str">
            <v>TM&amp;IAF</v>
          </cell>
          <cell r="D416">
            <v>80</v>
          </cell>
        </row>
        <row r="417">
          <cell r="B417" t="str">
            <v>Greece-[OTHER]</v>
          </cell>
          <cell r="C417" t="str">
            <v>TM&amp;IAF</v>
          </cell>
          <cell r="D417">
            <v>80</v>
          </cell>
        </row>
        <row r="418">
          <cell r="B418" t="str">
            <v>Guatemala-GUATEMALA CTY</v>
          </cell>
          <cell r="C418" t="str">
            <v>TM&amp;IAF</v>
          </cell>
          <cell r="D418">
            <v>92</v>
          </cell>
        </row>
        <row r="419">
          <cell r="B419" t="str">
            <v>Guatemala-[OTHER]</v>
          </cell>
          <cell r="C419" t="str">
            <v>TM&amp;IAF</v>
          </cell>
          <cell r="D419">
            <v>76</v>
          </cell>
        </row>
        <row r="420">
          <cell r="B420" t="str">
            <v>Guinea-Bissau-BISSAU</v>
          </cell>
          <cell r="C420" t="str">
            <v>TM&amp;IAF</v>
          </cell>
          <cell r="D420">
            <v>78</v>
          </cell>
        </row>
        <row r="421">
          <cell r="B421" t="str">
            <v>Guinea-Bissau-[OTHER]</v>
          </cell>
          <cell r="C421" t="str">
            <v>TM&amp;IAF</v>
          </cell>
          <cell r="D421">
            <v>44</v>
          </cell>
        </row>
        <row r="422">
          <cell r="B422" t="str">
            <v>Guyana-GEORGETOWN</v>
          </cell>
          <cell r="C422" t="str">
            <v>TM&amp;IAF</v>
          </cell>
          <cell r="D422">
            <v>55</v>
          </cell>
        </row>
        <row r="423">
          <cell r="B423" t="str">
            <v>Guyana-[OTHER]</v>
          </cell>
          <cell r="C423" t="str">
            <v>TM&amp;IAF</v>
          </cell>
          <cell r="D423">
            <v>55</v>
          </cell>
        </row>
        <row r="424">
          <cell r="B424" t="str">
            <v>Hong Kong-HONG KONG</v>
          </cell>
          <cell r="C424" t="str">
            <v>TM&amp;IAF</v>
          </cell>
          <cell r="D424">
            <v>180</v>
          </cell>
        </row>
        <row r="425">
          <cell r="B425" t="str">
            <v>Honduras-SAN PEDRO SULA</v>
          </cell>
          <cell r="C425" t="str">
            <v>TM&amp;IAF</v>
          </cell>
          <cell r="D425">
            <v>86</v>
          </cell>
        </row>
        <row r="426">
          <cell r="B426" t="str">
            <v>Honduras-[OTHER]</v>
          </cell>
          <cell r="C426" t="str">
            <v>TM&amp;IAF</v>
          </cell>
          <cell r="D426">
            <v>67</v>
          </cell>
        </row>
        <row r="427">
          <cell r="B427" t="str">
            <v>Honduras-BAY ISLANDS</v>
          </cell>
          <cell r="C427" t="str">
            <v>TM&amp;IAF</v>
          </cell>
          <cell r="D427">
            <v>77</v>
          </cell>
        </row>
        <row r="428">
          <cell r="B428" t="str">
            <v>Honduras-LA CEIBA</v>
          </cell>
          <cell r="C428" t="str">
            <v>TM&amp;IAF</v>
          </cell>
          <cell r="D428">
            <v>81</v>
          </cell>
        </row>
        <row r="429">
          <cell r="B429" t="str">
            <v>Honduras-TELA</v>
          </cell>
          <cell r="C429" t="str">
            <v>TM&amp;IAF</v>
          </cell>
          <cell r="D429">
            <v>76</v>
          </cell>
        </row>
        <row r="430">
          <cell r="B430" t="str">
            <v>Honduras-TEGUCIGALPA</v>
          </cell>
          <cell r="C430" t="str">
            <v>TM&amp;IAF</v>
          </cell>
          <cell r="D430">
            <v>93</v>
          </cell>
        </row>
        <row r="431">
          <cell r="B431" t="str">
            <v>Croatia-ZAGREB</v>
          </cell>
          <cell r="C431" t="str">
            <v>TM&amp;IAF</v>
          </cell>
          <cell r="D431">
            <v>101</v>
          </cell>
        </row>
        <row r="432">
          <cell r="B432" t="str">
            <v>Croatia-CAVTAT</v>
          </cell>
          <cell r="C432" t="str">
            <v>TM&amp;IAF</v>
          </cell>
          <cell r="D432">
            <v>148</v>
          </cell>
        </row>
        <row r="433">
          <cell r="B433" t="str">
            <v>Croatia-DUBROVNIK</v>
          </cell>
          <cell r="C433" t="str">
            <v>TM&amp;IAF</v>
          </cell>
          <cell r="D433">
            <v>148</v>
          </cell>
        </row>
        <row r="434">
          <cell r="B434" t="str">
            <v>Croatia-SPLIT</v>
          </cell>
          <cell r="C434" t="str">
            <v>TM&amp;IAF</v>
          </cell>
          <cell r="D434">
            <v>118</v>
          </cell>
        </row>
        <row r="435">
          <cell r="B435" t="str">
            <v>Croatia-[OTHER]</v>
          </cell>
          <cell r="C435" t="str">
            <v>TM&amp;IAF</v>
          </cell>
          <cell r="D435">
            <v>101</v>
          </cell>
        </row>
        <row r="436">
          <cell r="B436" t="str">
            <v>Haiti-CAP HAITIEN</v>
          </cell>
          <cell r="C436" t="str">
            <v>TM&amp;IAF</v>
          </cell>
          <cell r="D436">
            <v>91</v>
          </cell>
        </row>
        <row r="437">
          <cell r="B437" t="str">
            <v>Haiti-[OTHER]</v>
          </cell>
          <cell r="C437" t="str">
            <v>TM&amp;IAF</v>
          </cell>
          <cell r="D437">
            <v>40</v>
          </cell>
        </row>
        <row r="438">
          <cell r="B438" t="str">
            <v>Haiti-PORT-AU-PRINCE</v>
          </cell>
          <cell r="C438" t="str">
            <v>TM&amp;IAF</v>
          </cell>
          <cell r="D438">
            <v>111</v>
          </cell>
        </row>
        <row r="439">
          <cell r="B439" t="str">
            <v>Haiti-JACMEL</v>
          </cell>
          <cell r="C439" t="str">
            <v>TM&amp;IAF</v>
          </cell>
          <cell r="D439">
            <v>75</v>
          </cell>
        </row>
        <row r="440">
          <cell r="B440" t="str">
            <v>Haiti-MONTROUIS</v>
          </cell>
          <cell r="C440" t="str">
            <v>TM&amp;IAF</v>
          </cell>
          <cell r="D440">
            <v>106</v>
          </cell>
        </row>
        <row r="441">
          <cell r="B441" t="str">
            <v>Haiti-PETIONVILLE</v>
          </cell>
          <cell r="C441" t="str">
            <v>TM&amp;IAF</v>
          </cell>
          <cell r="D441">
            <v>111</v>
          </cell>
        </row>
        <row r="442">
          <cell r="B442" t="str">
            <v>Hungary-BUDAPEST</v>
          </cell>
          <cell r="C442" t="str">
            <v>TM&amp;IAF</v>
          </cell>
          <cell r="D442">
            <v>100</v>
          </cell>
        </row>
        <row r="443">
          <cell r="B443" t="str">
            <v>Hungary-[OTHER]</v>
          </cell>
          <cell r="C443" t="str">
            <v>TM&amp;IAF</v>
          </cell>
          <cell r="D443">
            <v>36</v>
          </cell>
        </row>
        <row r="444">
          <cell r="B444" t="str">
            <v>Hungary-PAPA</v>
          </cell>
          <cell r="C444" t="str">
            <v>TM&amp;IAF</v>
          </cell>
          <cell r="D444">
            <v>36</v>
          </cell>
        </row>
        <row r="445">
          <cell r="B445" t="str">
            <v>Indonesia-BANDA ACEH</v>
          </cell>
          <cell r="C445" t="str">
            <v>TM&amp;IAF</v>
          </cell>
          <cell r="D445">
            <v>67</v>
          </cell>
        </row>
        <row r="446">
          <cell r="B446" t="str">
            <v>Indonesia-BANDUNG</v>
          </cell>
          <cell r="C446" t="str">
            <v>TM&amp;IAF</v>
          </cell>
          <cell r="D446">
            <v>107</v>
          </cell>
        </row>
        <row r="447">
          <cell r="B447" t="str">
            <v>Indonesia-DENPASAR</v>
          </cell>
          <cell r="C447" t="str">
            <v>TM&amp;IAF</v>
          </cell>
          <cell r="D447">
            <v>138</v>
          </cell>
        </row>
        <row r="448">
          <cell r="B448" t="str">
            <v>Indonesia-JAKARTA</v>
          </cell>
          <cell r="C448" t="str">
            <v>TM&amp;IAF</v>
          </cell>
          <cell r="D448">
            <v>104</v>
          </cell>
        </row>
        <row r="449">
          <cell r="B449" t="str">
            <v>Indonesia-MEDAN</v>
          </cell>
          <cell r="C449" t="str">
            <v>TM&amp;IAF</v>
          </cell>
          <cell r="D449">
            <v>56</v>
          </cell>
        </row>
        <row r="450">
          <cell r="B450" t="str">
            <v>Indonesia-[OTHER]</v>
          </cell>
          <cell r="C450" t="str">
            <v>TM&amp;IAF</v>
          </cell>
          <cell r="D450">
            <v>56</v>
          </cell>
        </row>
        <row r="451">
          <cell r="B451" t="str">
            <v>Indonesia-YOGYAKARTA</v>
          </cell>
          <cell r="C451" t="str">
            <v>TM&amp;IAF</v>
          </cell>
          <cell r="D451">
            <v>55</v>
          </cell>
        </row>
        <row r="452">
          <cell r="B452" t="str">
            <v>Indonesia-BATAM</v>
          </cell>
          <cell r="C452" t="str">
            <v>TM&amp;IAF</v>
          </cell>
          <cell r="D452">
            <v>43</v>
          </cell>
        </row>
        <row r="453">
          <cell r="B453" t="str">
            <v>Indonesia-JAYAPURA</v>
          </cell>
          <cell r="C453" t="str">
            <v>TM&amp;IAF</v>
          </cell>
          <cell r="D453">
            <v>40</v>
          </cell>
        </row>
        <row r="454">
          <cell r="B454" t="str">
            <v>Indonesia-SURABAYA</v>
          </cell>
          <cell r="C454" t="str">
            <v>TM&amp;IAF</v>
          </cell>
          <cell r="D454">
            <v>100</v>
          </cell>
        </row>
        <row r="455">
          <cell r="B455" t="str">
            <v>Indonesia-TIMIKA, IRIAN JAYA</v>
          </cell>
          <cell r="C455" t="str">
            <v>TM&amp;IAF</v>
          </cell>
          <cell r="D455">
            <v>68</v>
          </cell>
        </row>
        <row r="456">
          <cell r="B456" t="str">
            <v>Ireland-CORK</v>
          </cell>
          <cell r="C456" t="str">
            <v>TM&amp;IAF</v>
          </cell>
          <cell r="D456">
            <v>109</v>
          </cell>
        </row>
        <row r="457">
          <cell r="B457" t="str">
            <v>Ireland-DUBLIN</v>
          </cell>
          <cell r="C457" t="str">
            <v>TM&amp;IAF</v>
          </cell>
          <cell r="D457">
            <v>126</v>
          </cell>
        </row>
        <row r="458">
          <cell r="B458" t="str">
            <v>Ireland-[OTHER]</v>
          </cell>
          <cell r="C458" t="str">
            <v>TM&amp;IAF</v>
          </cell>
          <cell r="D458">
            <v>94</v>
          </cell>
        </row>
        <row r="459">
          <cell r="B459" t="str">
            <v>Ireland-GALWAY</v>
          </cell>
          <cell r="C459" t="str">
            <v>TM&amp;IAF</v>
          </cell>
          <cell r="D459">
            <v>108</v>
          </cell>
        </row>
        <row r="460">
          <cell r="B460" t="str">
            <v>Israel-EILAT</v>
          </cell>
          <cell r="C460" t="str">
            <v>TM&amp;IAF</v>
          </cell>
          <cell r="D460">
            <v>154</v>
          </cell>
        </row>
        <row r="461">
          <cell r="B461" t="str">
            <v>Israel-EN BOQEQ</v>
          </cell>
          <cell r="C461" t="str">
            <v>TM&amp;IAF</v>
          </cell>
          <cell r="D461">
            <v>135</v>
          </cell>
        </row>
        <row r="462">
          <cell r="B462" t="str">
            <v>Israel-HAIFA</v>
          </cell>
          <cell r="C462" t="str">
            <v>TM&amp;IAF</v>
          </cell>
          <cell r="D462">
            <v>143</v>
          </cell>
        </row>
        <row r="463">
          <cell r="B463" t="str">
            <v>Israel-HERZLIYA-PITUACH</v>
          </cell>
          <cell r="C463" t="str">
            <v>TM&amp;IAF</v>
          </cell>
          <cell r="D463">
            <v>152</v>
          </cell>
        </row>
        <row r="464">
          <cell r="B464" t="str">
            <v>Israel-SEDOM</v>
          </cell>
          <cell r="C464" t="str">
            <v>TM&amp;IAF</v>
          </cell>
          <cell r="D464">
            <v>135</v>
          </cell>
        </row>
        <row r="465">
          <cell r="B465" t="str">
            <v>Israel-[OTHER]</v>
          </cell>
          <cell r="C465" t="str">
            <v>TM&amp;IAF</v>
          </cell>
          <cell r="D465">
            <v>146</v>
          </cell>
        </row>
        <row r="466">
          <cell r="B466" t="str">
            <v>Israel-TEL AVIV</v>
          </cell>
          <cell r="C466" t="str">
            <v>TM&amp;IAF</v>
          </cell>
          <cell r="D466">
            <v>178</v>
          </cell>
        </row>
        <row r="467">
          <cell r="B467" t="str">
            <v>Israel-TIBERIAS</v>
          </cell>
          <cell r="C467" t="str">
            <v>TM&amp;IAF</v>
          </cell>
          <cell r="D467">
            <v>146</v>
          </cell>
        </row>
        <row r="468">
          <cell r="B468" t="str">
            <v>India-AGRA</v>
          </cell>
          <cell r="C468" t="str">
            <v>TM&amp;IAF</v>
          </cell>
          <cell r="D468">
            <v>114</v>
          </cell>
        </row>
        <row r="469">
          <cell r="B469" t="str">
            <v>India-BANGALORE</v>
          </cell>
          <cell r="C469" t="str">
            <v>TM&amp;IAF</v>
          </cell>
          <cell r="D469">
            <v>110</v>
          </cell>
        </row>
        <row r="470">
          <cell r="B470" t="str">
            <v>India-CHENNAI</v>
          </cell>
          <cell r="C470" t="str">
            <v>TM&amp;IAF</v>
          </cell>
          <cell r="D470">
            <v>111</v>
          </cell>
        </row>
        <row r="471">
          <cell r="B471" t="str">
            <v>India-NEW DELHI</v>
          </cell>
          <cell r="C471" t="str">
            <v>TM&amp;IAF</v>
          </cell>
          <cell r="D471">
            <v>109</v>
          </cell>
        </row>
        <row r="472">
          <cell r="B472" t="str">
            <v>India-HYDERABAD</v>
          </cell>
          <cell r="C472" t="str">
            <v>TM&amp;IAF</v>
          </cell>
          <cell r="D472">
            <v>110</v>
          </cell>
        </row>
        <row r="473">
          <cell r="B473" t="str">
            <v>India-KOLKATA</v>
          </cell>
          <cell r="C473" t="str">
            <v>TM&amp;IAF</v>
          </cell>
          <cell r="D473">
            <v>119</v>
          </cell>
        </row>
        <row r="474">
          <cell r="B474" t="str">
            <v>India-MUMBAI</v>
          </cell>
          <cell r="C474" t="str">
            <v>TM&amp;IAF</v>
          </cell>
          <cell r="D474">
            <v>126</v>
          </cell>
        </row>
        <row r="475">
          <cell r="B475" t="str">
            <v>India-[OTHER]</v>
          </cell>
          <cell r="C475" t="str">
            <v>TM&amp;IAF</v>
          </cell>
          <cell r="D475">
            <v>91</v>
          </cell>
        </row>
        <row r="476">
          <cell r="B476" t="str">
            <v>India-PUNE</v>
          </cell>
          <cell r="C476" t="str">
            <v>TM&amp;IAF</v>
          </cell>
          <cell r="D476">
            <v>72</v>
          </cell>
        </row>
        <row r="477">
          <cell r="B477" t="str">
            <v>India-GOA</v>
          </cell>
          <cell r="C477" t="str">
            <v>TM&amp;IAF</v>
          </cell>
          <cell r="D477">
            <v>55</v>
          </cell>
        </row>
        <row r="478">
          <cell r="B478" t="str">
            <v>India-TRIVANDRUM</v>
          </cell>
          <cell r="C478" t="str">
            <v>TM&amp;IAF</v>
          </cell>
          <cell r="D478">
            <v>56</v>
          </cell>
        </row>
        <row r="479">
          <cell r="B479" t="str">
            <v>Chagos Archipelago-CHAGOS ARCHIPELAGO</v>
          </cell>
          <cell r="C479" t="str">
            <v>TM&amp;IAF</v>
          </cell>
          <cell r="D479">
            <v>26</v>
          </cell>
        </row>
        <row r="480">
          <cell r="B480" t="str">
            <v>Iraq-ERBIL</v>
          </cell>
          <cell r="C480" t="str">
            <v>TM&amp;IAF</v>
          </cell>
          <cell r="D480">
            <v>65</v>
          </cell>
        </row>
        <row r="481">
          <cell r="B481" t="str">
            <v>Iran-TEHRAN</v>
          </cell>
          <cell r="C481" t="str">
            <v>TM&amp;IAF</v>
          </cell>
          <cell r="D481">
            <v>58</v>
          </cell>
        </row>
        <row r="482">
          <cell r="B482" t="str">
            <v>Iran-[OTHER]</v>
          </cell>
          <cell r="C482" t="str">
            <v>TM&amp;IAF</v>
          </cell>
          <cell r="D482">
            <v>58</v>
          </cell>
        </row>
        <row r="483">
          <cell r="B483" t="str">
            <v>Iceland-[OTHER]</v>
          </cell>
          <cell r="C483" t="str">
            <v>TM&amp;IAF</v>
          </cell>
          <cell r="D483">
            <v>134</v>
          </cell>
        </row>
        <row r="484">
          <cell r="B484" t="str">
            <v>Iceland-REYKJAVIK</v>
          </cell>
          <cell r="C484" t="str">
            <v>TM&amp;IAF</v>
          </cell>
          <cell r="D484">
            <v>146</v>
          </cell>
        </row>
        <row r="485">
          <cell r="B485" t="str">
            <v>Iceland-AKUREYRI</v>
          </cell>
          <cell r="C485" t="str">
            <v>TM&amp;IAF</v>
          </cell>
          <cell r="D485">
            <v>134</v>
          </cell>
        </row>
        <row r="486">
          <cell r="B486" t="str">
            <v>Italy-BARI</v>
          </cell>
          <cell r="C486" t="str">
            <v>TM&amp;IAF</v>
          </cell>
          <cell r="D486">
            <v>136</v>
          </cell>
        </row>
        <row r="487">
          <cell r="B487" t="str">
            <v>Italy-BOLOGNA</v>
          </cell>
          <cell r="C487" t="str">
            <v>TM&amp;IAF</v>
          </cell>
          <cell r="D487">
            <v>121</v>
          </cell>
        </row>
        <row r="488">
          <cell r="B488" t="str">
            <v>Italy-BOLZANO</v>
          </cell>
          <cell r="C488" t="str">
            <v>TM&amp;IAF</v>
          </cell>
          <cell r="D488">
            <v>105</v>
          </cell>
        </row>
        <row r="489">
          <cell r="B489" t="str">
            <v>Italy-CAPRI</v>
          </cell>
          <cell r="C489" t="str">
            <v>TM&amp;IAF</v>
          </cell>
          <cell r="D489">
            <v>164</v>
          </cell>
        </row>
        <row r="490">
          <cell r="B490" t="str">
            <v>Italy-CATANIA</v>
          </cell>
          <cell r="C490" t="str">
            <v>TM&amp;IAF</v>
          </cell>
          <cell r="D490">
            <v>138</v>
          </cell>
        </row>
        <row r="491">
          <cell r="B491" t="str">
            <v>Italy-COMO</v>
          </cell>
          <cell r="C491" t="str">
            <v>TM&amp;IAF</v>
          </cell>
          <cell r="D491">
            <v>157</v>
          </cell>
        </row>
        <row r="492">
          <cell r="B492" t="str">
            <v>Italy-FERRARA</v>
          </cell>
          <cell r="C492" t="str">
            <v>TM&amp;IAF</v>
          </cell>
          <cell r="D492">
            <v>107</v>
          </cell>
        </row>
        <row r="493">
          <cell r="B493" t="str">
            <v>Italy-GAETA</v>
          </cell>
          <cell r="C493" t="str">
            <v>TM&amp;IAF</v>
          </cell>
          <cell r="D493">
            <v>67</v>
          </cell>
        </row>
        <row r="494">
          <cell r="B494" t="str">
            <v>Italy-GENOA</v>
          </cell>
          <cell r="C494" t="str">
            <v>TM&amp;IAF</v>
          </cell>
          <cell r="D494">
            <v>115</v>
          </cell>
        </row>
        <row r="495">
          <cell r="B495" t="str">
            <v>Italy-FLORENCE</v>
          </cell>
          <cell r="C495" t="str">
            <v>TM&amp;IAF</v>
          </cell>
          <cell r="D495">
            <v>127</v>
          </cell>
        </row>
        <row r="496">
          <cell r="B496" t="str">
            <v>Italy-LA SPEZIA</v>
          </cell>
          <cell r="C496" t="str">
            <v>TM&amp;IAF</v>
          </cell>
          <cell r="D496">
            <v>101</v>
          </cell>
        </row>
        <row r="497">
          <cell r="B497" t="str">
            <v>Italy-MODENA</v>
          </cell>
          <cell r="C497" t="str">
            <v>TM&amp;IAF</v>
          </cell>
          <cell r="D497">
            <v>88</v>
          </cell>
        </row>
        <row r="498">
          <cell r="B498" t="str">
            <v>Italy-MILAN</v>
          </cell>
          <cell r="C498" t="str">
            <v>TM&amp;IAF</v>
          </cell>
          <cell r="D498">
            <v>199</v>
          </cell>
        </row>
        <row r="499">
          <cell r="B499" t="str">
            <v>Italy-NAPLES</v>
          </cell>
          <cell r="C499" t="str">
            <v>TM&amp;IAF</v>
          </cell>
          <cell r="D499">
            <v>144</v>
          </cell>
        </row>
        <row r="500">
          <cell r="B500" t="str">
            <v>Italy-PALERMO</v>
          </cell>
          <cell r="C500" t="str">
            <v>TM&amp;IAF</v>
          </cell>
          <cell r="D500">
            <v>120</v>
          </cell>
        </row>
        <row r="501">
          <cell r="B501" t="str">
            <v>Italy-[OTHER]</v>
          </cell>
          <cell r="C501" t="str">
            <v>TM&amp;IAF</v>
          </cell>
          <cell r="D501">
            <v>114</v>
          </cell>
        </row>
        <row r="502">
          <cell r="B502" t="str">
            <v>Italy-PORDENONE-AVIANO</v>
          </cell>
          <cell r="C502" t="str">
            <v>TM&amp;IAF</v>
          </cell>
          <cell r="D502">
            <v>71</v>
          </cell>
        </row>
        <row r="503">
          <cell r="B503" t="str">
            <v>Italy-RAVENNA</v>
          </cell>
          <cell r="C503" t="str">
            <v>TM&amp;IAF</v>
          </cell>
          <cell r="D503">
            <v>101</v>
          </cell>
        </row>
        <row r="504">
          <cell r="B504" t="str">
            <v>Italy-PISA</v>
          </cell>
          <cell r="C504" t="str">
            <v>TM&amp;IAF</v>
          </cell>
          <cell r="D504">
            <v>89</v>
          </cell>
        </row>
        <row r="505">
          <cell r="B505" t="str">
            <v>Italy-ROME</v>
          </cell>
          <cell r="C505" t="str">
            <v>TM&amp;IAF</v>
          </cell>
          <cell r="D505">
            <v>132</v>
          </cell>
        </row>
        <row r="506">
          <cell r="B506" t="str">
            <v>Italy-REGGIO EMILIA</v>
          </cell>
          <cell r="C506" t="str">
            <v>TM&amp;IAF</v>
          </cell>
          <cell r="D506">
            <v>108</v>
          </cell>
        </row>
        <row r="507">
          <cell r="B507" t="str">
            <v>Italy-RIMINI</v>
          </cell>
          <cell r="C507" t="str">
            <v>TM&amp;IAF</v>
          </cell>
          <cell r="D507">
            <v>118</v>
          </cell>
        </row>
        <row r="508">
          <cell r="B508" t="str">
            <v>Italy-SIENA</v>
          </cell>
          <cell r="C508" t="str">
            <v>TM&amp;IAF</v>
          </cell>
          <cell r="D508">
            <v>112</v>
          </cell>
        </row>
        <row r="509">
          <cell r="B509" t="str">
            <v>Italy-VENICE</v>
          </cell>
          <cell r="C509" t="str">
            <v>TM&amp;IAF</v>
          </cell>
          <cell r="D509">
            <v>142</v>
          </cell>
        </row>
        <row r="510">
          <cell r="B510" t="str">
            <v>Italy-TAORMINA</v>
          </cell>
          <cell r="C510" t="str">
            <v>TM&amp;IAF</v>
          </cell>
          <cell r="D510">
            <v>138</v>
          </cell>
        </row>
        <row r="511">
          <cell r="B511" t="str">
            <v>Italy-TREVISO</v>
          </cell>
          <cell r="C511" t="str">
            <v>TM&amp;IAF</v>
          </cell>
          <cell r="D511">
            <v>106</v>
          </cell>
        </row>
        <row r="512">
          <cell r="B512" t="str">
            <v>Italy-TRIESTE</v>
          </cell>
          <cell r="C512" t="str">
            <v>TM&amp;IAF</v>
          </cell>
          <cell r="D512">
            <v>104</v>
          </cell>
        </row>
        <row r="513">
          <cell r="B513" t="str">
            <v>Italy-TURIN</v>
          </cell>
          <cell r="C513" t="str">
            <v>TM&amp;IAF</v>
          </cell>
          <cell r="D513">
            <v>142</v>
          </cell>
        </row>
        <row r="514">
          <cell r="B514" t="str">
            <v>Italy-VERONA</v>
          </cell>
          <cell r="C514" t="str">
            <v>TM&amp;IAF</v>
          </cell>
          <cell r="D514">
            <v>86</v>
          </cell>
        </row>
        <row r="515">
          <cell r="B515" t="str">
            <v>Italy-VICENZA</v>
          </cell>
          <cell r="C515" t="str">
            <v>TM&amp;IAF</v>
          </cell>
          <cell r="D515">
            <v>66</v>
          </cell>
        </row>
        <row r="516">
          <cell r="B516" t="str">
            <v>Jamaica-KINGSTON</v>
          </cell>
          <cell r="C516" t="str">
            <v>TM&amp;IAF</v>
          </cell>
          <cell r="D516">
            <v>101</v>
          </cell>
        </row>
        <row r="517">
          <cell r="B517" t="str">
            <v>Jamaica-MONTEGO BAY</v>
          </cell>
          <cell r="C517" t="str">
            <v>TM&amp;IAF</v>
          </cell>
          <cell r="D517">
            <v>86</v>
          </cell>
        </row>
        <row r="518">
          <cell r="B518" t="str">
            <v>Jamaica-[OTHER]</v>
          </cell>
          <cell r="C518" t="str">
            <v>TM&amp;IAF</v>
          </cell>
          <cell r="D518">
            <v>101</v>
          </cell>
        </row>
        <row r="519">
          <cell r="B519" t="str">
            <v>Jordan-AMMAN</v>
          </cell>
          <cell r="C519" t="str">
            <v>TM&amp;IAF</v>
          </cell>
          <cell r="D519">
            <v>141</v>
          </cell>
        </row>
        <row r="520">
          <cell r="B520" t="str">
            <v>Jordan-AQABA</v>
          </cell>
          <cell r="C520" t="str">
            <v>TM&amp;IAF</v>
          </cell>
          <cell r="D520">
            <v>105</v>
          </cell>
        </row>
        <row r="521">
          <cell r="B521" t="str">
            <v>Jordan-[OTHER]</v>
          </cell>
          <cell r="C521" t="str">
            <v>TM&amp;IAF</v>
          </cell>
          <cell r="D521">
            <v>105</v>
          </cell>
        </row>
        <row r="522">
          <cell r="B522" t="str">
            <v>Jordan-DEAD SEA/JORDAN VALLEY</v>
          </cell>
          <cell r="C522" t="str">
            <v>TM&amp;IAF</v>
          </cell>
          <cell r="D522">
            <v>117</v>
          </cell>
        </row>
        <row r="523">
          <cell r="B523" t="str">
            <v>Jordan-PETRA</v>
          </cell>
          <cell r="C523" t="str">
            <v>TM&amp;IAF</v>
          </cell>
          <cell r="D523">
            <v>125</v>
          </cell>
        </row>
        <row r="524">
          <cell r="B524" t="str">
            <v>Japan-TOKYO-TO</v>
          </cell>
          <cell r="C524" t="str">
            <v>TM&amp;IAF</v>
          </cell>
          <cell r="D524">
            <v>97</v>
          </cell>
        </row>
        <row r="525">
          <cell r="B525" t="str">
            <v>Japan-SENDAI</v>
          </cell>
          <cell r="C525" t="str">
            <v>TM&amp;IAF</v>
          </cell>
          <cell r="D525">
            <v>99</v>
          </cell>
        </row>
        <row r="526">
          <cell r="B526" t="str">
            <v>Japan-YOKOHAMA</v>
          </cell>
          <cell r="C526" t="str">
            <v>TM&amp;IAF</v>
          </cell>
          <cell r="D526">
            <v>115</v>
          </cell>
        </row>
        <row r="527">
          <cell r="B527" t="str">
            <v>Japan-KYOTO</v>
          </cell>
          <cell r="C527" t="str">
            <v>TM&amp;IAF</v>
          </cell>
          <cell r="D527">
            <v>157</v>
          </cell>
        </row>
        <row r="528">
          <cell r="B528" t="str">
            <v>Japan-MATSUYAMA</v>
          </cell>
          <cell r="C528" t="str">
            <v>TM&amp;IAF</v>
          </cell>
          <cell r="D528">
            <v>106</v>
          </cell>
        </row>
        <row r="529">
          <cell r="B529" t="str">
            <v>Japan-FUKUOKA</v>
          </cell>
          <cell r="C529" t="str">
            <v>TM&amp;IAF</v>
          </cell>
          <cell r="D529">
            <v>136</v>
          </cell>
        </row>
        <row r="530">
          <cell r="B530" t="str">
            <v>Japan-NAGOYA</v>
          </cell>
          <cell r="C530" t="str">
            <v>TM&amp;IAF</v>
          </cell>
          <cell r="D530">
            <v>118</v>
          </cell>
        </row>
        <row r="531">
          <cell r="B531" t="str">
            <v>Japan-HIROSHIMA</v>
          </cell>
          <cell r="C531" t="str">
            <v>TM&amp;IAF</v>
          </cell>
          <cell r="D531">
            <v>97</v>
          </cell>
        </row>
        <row r="532">
          <cell r="B532" t="str">
            <v>Japan-NARITA</v>
          </cell>
          <cell r="C532" t="str">
            <v>TM&amp;IAF</v>
          </cell>
          <cell r="D532">
            <v>84</v>
          </cell>
        </row>
        <row r="533">
          <cell r="B533" t="str">
            <v>Japan-OKAYAMA</v>
          </cell>
          <cell r="C533" t="str">
            <v>TM&amp;IAF</v>
          </cell>
          <cell r="D533">
            <v>115</v>
          </cell>
        </row>
        <row r="534">
          <cell r="B534" t="str">
            <v>Japan-NAGASAKI</v>
          </cell>
          <cell r="C534" t="str">
            <v>TM&amp;IAF</v>
          </cell>
          <cell r="D534">
            <v>119</v>
          </cell>
        </row>
        <row r="535">
          <cell r="B535" t="str">
            <v>Japan-AKITA</v>
          </cell>
          <cell r="C535" t="str">
            <v>TM&amp;IAF</v>
          </cell>
          <cell r="D535">
            <v>94</v>
          </cell>
        </row>
        <row r="536">
          <cell r="B536" t="str">
            <v>Japan-OKINAWA PREFECTURE</v>
          </cell>
          <cell r="C536" t="str">
            <v>TM&amp;IAF</v>
          </cell>
          <cell r="D536">
            <v>107</v>
          </cell>
        </row>
        <row r="537">
          <cell r="B537" t="str">
            <v>Japan-OSAKA-KOBE</v>
          </cell>
          <cell r="C537" t="str">
            <v>TM&amp;IAF</v>
          </cell>
          <cell r="D537">
            <v>145</v>
          </cell>
        </row>
        <row r="538">
          <cell r="B538" t="str">
            <v>Japan-[OTHER]</v>
          </cell>
          <cell r="C538" t="str">
            <v>TM&amp;IAF</v>
          </cell>
          <cell r="D538">
            <v>87</v>
          </cell>
        </row>
        <row r="539">
          <cell r="B539" t="str">
            <v>Japan-SAPPORO</v>
          </cell>
          <cell r="C539" t="str">
            <v>TM&amp;IAF</v>
          </cell>
          <cell r="D539">
            <v>98</v>
          </cell>
        </row>
        <row r="540">
          <cell r="B540" t="str">
            <v>Japan-AOMORI</v>
          </cell>
          <cell r="C540" t="str">
            <v>TM&amp;IAF</v>
          </cell>
          <cell r="D540">
            <v>96</v>
          </cell>
        </row>
        <row r="541">
          <cell r="B541" t="str">
            <v>Japan-TOKYO CITY</v>
          </cell>
          <cell r="C541" t="str">
            <v>TM&amp;IAF</v>
          </cell>
          <cell r="D541">
            <v>173</v>
          </cell>
        </row>
        <row r="542">
          <cell r="B542" t="str">
            <v>Japan-KANAZAWA</v>
          </cell>
          <cell r="C542" t="str">
            <v>TM&amp;IAF</v>
          </cell>
          <cell r="D542">
            <v>88</v>
          </cell>
        </row>
        <row r="543">
          <cell r="B543" t="str">
            <v>Japan-FUKUYAMA</v>
          </cell>
          <cell r="C543" t="str">
            <v>TM&amp;IAF</v>
          </cell>
          <cell r="D543">
            <v>75</v>
          </cell>
        </row>
        <row r="544">
          <cell r="B544" t="str">
            <v>Japan-KITAKYUSHU</v>
          </cell>
          <cell r="C544" t="str">
            <v>TM&amp;IAF</v>
          </cell>
          <cell r="D544">
            <v>106</v>
          </cell>
        </row>
        <row r="545">
          <cell r="B545" t="str">
            <v>Japan-KUMAMOTO</v>
          </cell>
          <cell r="C545" t="str">
            <v>TM&amp;IAF</v>
          </cell>
          <cell r="D545">
            <v>94</v>
          </cell>
        </row>
        <row r="546">
          <cell r="B546" t="str">
            <v>Japan-NIIGATA</v>
          </cell>
          <cell r="C546" t="str">
            <v>TM&amp;IAF</v>
          </cell>
          <cell r="D546">
            <v>91</v>
          </cell>
        </row>
        <row r="547">
          <cell r="B547" t="str">
            <v>Japan-KAGOSHIMA</v>
          </cell>
          <cell r="C547" t="str">
            <v>TM&amp;IAF</v>
          </cell>
          <cell r="D547">
            <v>83</v>
          </cell>
        </row>
        <row r="548">
          <cell r="B548" t="str">
            <v>Japan-NARA</v>
          </cell>
          <cell r="C548" t="str">
            <v>TM&amp;IAF</v>
          </cell>
          <cell r="D548">
            <v>88</v>
          </cell>
        </row>
        <row r="549">
          <cell r="B549" t="str">
            <v>Japan-TOYAMA</v>
          </cell>
          <cell r="C549" t="str">
            <v>TM&amp;IAF</v>
          </cell>
          <cell r="D549">
            <v>97</v>
          </cell>
        </row>
        <row r="550">
          <cell r="B550" t="str">
            <v>Japan-ASAHIKAWA</v>
          </cell>
          <cell r="C550" t="str">
            <v>TM&amp;IAF</v>
          </cell>
          <cell r="D550">
            <v>80</v>
          </cell>
        </row>
        <row r="551">
          <cell r="B551" t="str">
            <v>Japan-KOCHI</v>
          </cell>
          <cell r="C551" t="str">
            <v>TM&amp;IAF</v>
          </cell>
          <cell r="D551">
            <v>74</v>
          </cell>
        </row>
        <row r="552">
          <cell r="B552" t="str">
            <v>Japan-YAMATO</v>
          </cell>
          <cell r="C552" t="str">
            <v>TM&amp;IAF</v>
          </cell>
          <cell r="D552">
            <v>77</v>
          </cell>
        </row>
        <row r="553">
          <cell r="B553" t="str">
            <v>Japan-CHITOSE</v>
          </cell>
          <cell r="C553" t="str">
            <v>TM&amp;IAF</v>
          </cell>
          <cell r="D553">
            <v>75</v>
          </cell>
        </row>
        <row r="554">
          <cell r="B554" t="str">
            <v>Japan-HAMAMATSU</v>
          </cell>
          <cell r="C554" t="str">
            <v>TM&amp;IAF</v>
          </cell>
          <cell r="D554">
            <v>81</v>
          </cell>
        </row>
        <row r="555">
          <cell r="B555" t="str">
            <v>Kenya-LAMU</v>
          </cell>
          <cell r="C555" t="str">
            <v>TM&amp;IAF</v>
          </cell>
          <cell r="D555">
            <v>120</v>
          </cell>
        </row>
        <row r="556">
          <cell r="B556" t="str">
            <v>Kenya-MALINDI</v>
          </cell>
          <cell r="C556" t="str">
            <v>TM&amp;IAF</v>
          </cell>
          <cell r="D556">
            <v>93</v>
          </cell>
        </row>
        <row r="557">
          <cell r="B557" t="str">
            <v>Kenya-MARA AREA REGION</v>
          </cell>
          <cell r="C557" t="str">
            <v>TM&amp;IAF</v>
          </cell>
          <cell r="D557">
            <v>33</v>
          </cell>
        </row>
        <row r="558">
          <cell r="B558" t="str">
            <v>Kenya-MT. KENYA AREA</v>
          </cell>
          <cell r="C558" t="str">
            <v>TM&amp;IAF</v>
          </cell>
          <cell r="D558">
            <v>83</v>
          </cell>
        </row>
        <row r="559">
          <cell r="B559" t="str">
            <v>Kenya-NANYUKI</v>
          </cell>
          <cell r="C559" t="str">
            <v>TM&amp;IAF</v>
          </cell>
          <cell r="D559">
            <v>20</v>
          </cell>
        </row>
        <row r="560">
          <cell r="B560" t="str">
            <v>Kenya-WATAMU</v>
          </cell>
          <cell r="C560" t="str">
            <v>TM&amp;IAF</v>
          </cell>
          <cell r="D560">
            <v>103</v>
          </cell>
        </row>
        <row r="561">
          <cell r="B561" t="str">
            <v>Kenya-MOMBASA</v>
          </cell>
          <cell r="C561" t="str">
            <v>TM&amp;IAF</v>
          </cell>
          <cell r="D561">
            <v>106</v>
          </cell>
        </row>
        <row r="562">
          <cell r="B562" t="str">
            <v>Kenya-NAIROBI</v>
          </cell>
          <cell r="C562" t="str">
            <v>TM&amp;IAF</v>
          </cell>
          <cell r="D562">
            <v>120</v>
          </cell>
        </row>
        <row r="563">
          <cell r="B563" t="str">
            <v>Kenya-[OTHER]</v>
          </cell>
          <cell r="C563" t="str">
            <v>TM&amp;IAF</v>
          </cell>
          <cell r="D563">
            <v>79</v>
          </cell>
        </row>
        <row r="564">
          <cell r="B564" t="str">
            <v>Kyrgyzstan-BISHKEK</v>
          </cell>
          <cell r="C564" t="str">
            <v>TM&amp;IAF</v>
          </cell>
          <cell r="D564">
            <v>87</v>
          </cell>
        </row>
        <row r="565">
          <cell r="B565" t="str">
            <v>Kyrgyzstan-ISSYK-KUL REGION</v>
          </cell>
          <cell r="C565" t="str">
            <v>TM&amp;IAF</v>
          </cell>
          <cell r="D565">
            <v>62</v>
          </cell>
        </row>
        <row r="566">
          <cell r="B566" t="str">
            <v>Kyrgyzstan-[OTHER]</v>
          </cell>
          <cell r="C566" t="str">
            <v>TM&amp;IAF</v>
          </cell>
          <cell r="D566">
            <v>53</v>
          </cell>
        </row>
        <row r="567">
          <cell r="B567" t="str">
            <v>Cambodia-[OTHER]</v>
          </cell>
          <cell r="C567" t="str">
            <v>TM&amp;IAF</v>
          </cell>
          <cell r="D567">
            <v>57</v>
          </cell>
        </row>
        <row r="568">
          <cell r="B568" t="str">
            <v>Cambodia-PHNOM PENH</v>
          </cell>
          <cell r="C568" t="str">
            <v>TM&amp;IAF</v>
          </cell>
          <cell r="D568">
            <v>85</v>
          </cell>
        </row>
        <row r="569">
          <cell r="B569" t="str">
            <v>Cambodia-SIEM REAP</v>
          </cell>
          <cell r="C569" t="str">
            <v>TM&amp;IAF</v>
          </cell>
          <cell r="D569">
            <v>79</v>
          </cell>
        </row>
        <row r="570">
          <cell r="B570" t="str">
            <v>Cambodia-SIHANOUKVILLE</v>
          </cell>
          <cell r="C570" t="str">
            <v>TM&amp;IAF</v>
          </cell>
          <cell r="D570">
            <v>64</v>
          </cell>
        </row>
        <row r="571">
          <cell r="B571" t="str">
            <v>Kiribati-CHRISTMAS ISLAND</v>
          </cell>
          <cell r="C571" t="str">
            <v>TM&amp;IAF</v>
          </cell>
          <cell r="D571">
            <v>64</v>
          </cell>
        </row>
        <row r="572">
          <cell r="B572" t="str">
            <v>Kiribati-TARAWA</v>
          </cell>
          <cell r="C572" t="str">
            <v>TM&amp;IAF</v>
          </cell>
          <cell r="D572">
            <v>46</v>
          </cell>
        </row>
        <row r="573">
          <cell r="B573" t="str">
            <v>Kiribati-[OTHER]</v>
          </cell>
          <cell r="C573" t="str">
            <v>TM&amp;IAF</v>
          </cell>
          <cell r="D573">
            <v>46</v>
          </cell>
        </row>
        <row r="574">
          <cell r="B574" t="str">
            <v>Comoros-MORONI</v>
          </cell>
          <cell r="C574" t="str">
            <v>TM&amp;IAF</v>
          </cell>
          <cell r="D574">
            <v>114</v>
          </cell>
        </row>
        <row r="575">
          <cell r="B575" t="str">
            <v>Comoros-[OTHER]</v>
          </cell>
          <cell r="C575" t="str">
            <v>TM&amp;IAF</v>
          </cell>
          <cell r="D575">
            <v>86</v>
          </cell>
        </row>
        <row r="576">
          <cell r="B576" t="str">
            <v>Saint Kitts And Nevis-SAINT KITTS AND NEVIS</v>
          </cell>
          <cell r="C576" t="str">
            <v>TM&amp;IAF</v>
          </cell>
          <cell r="D576">
            <v>156</v>
          </cell>
        </row>
        <row r="577">
          <cell r="B577" t="str">
            <v>Korea-INCHEON</v>
          </cell>
          <cell r="C577" t="str">
            <v>TM&amp;IAF</v>
          </cell>
          <cell r="D577">
            <v>99</v>
          </cell>
        </row>
        <row r="578">
          <cell r="B578" t="str">
            <v>Korea-CHEJU</v>
          </cell>
          <cell r="C578" t="str">
            <v>TM&amp;IAF</v>
          </cell>
          <cell r="D578">
            <v>108</v>
          </cell>
        </row>
        <row r="579">
          <cell r="B579" t="str">
            <v>Korea-[OTHER]</v>
          </cell>
          <cell r="C579" t="str">
            <v>TM&amp;IAF</v>
          </cell>
          <cell r="D579">
            <v>53</v>
          </cell>
        </row>
        <row r="580">
          <cell r="B580" t="str">
            <v>Korea-TAEGU</v>
          </cell>
          <cell r="C580" t="str">
            <v>TM&amp;IAF</v>
          </cell>
          <cell r="D580">
            <v>136</v>
          </cell>
        </row>
        <row r="581">
          <cell r="B581" t="str">
            <v>Korea-BUSAN</v>
          </cell>
          <cell r="C581" t="str">
            <v>TM&amp;IAF</v>
          </cell>
          <cell r="D581">
            <v>147</v>
          </cell>
        </row>
        <row r="582">
          <cell r="B582" t="str">
            <v>Korea-SEOUL</v>
          </cell>
          <cell r="C582" t="str">
            <v>TM&amp;IAF</v>
          </cell>
          <cell r="D582">
            <v>144</v>
          </cell>
        </row>
        <row r="583">
          <cell r="B583" t="str">
            <v>Korea-CHANGWON</v>
          </cell>
          <cell r="C583" t="str">
            <v>TM&amp;IAF</v>
          </cell>
          <cell r="D583">
            <v>73</v>
          </cell>
        </row>
        <row r="584">
          <cell r="B584" t="str">
            <v>Korea-CHINJU</v>
          </cell>
          <cell r="C584" t="str">
            <v>TM&amp;IAF</v>
          </cell>
          <cell r="D584">
            <v>71</v>
          </cell>
        </row>
        <row r="585">
          <cell r="B585" t="str">
            <v>Korea-CHONGJU</v>
          </cell>
          <cell r="C585" t="str">
            <v>TM&amp;IAF</v>
          </cell>
          <cell r="D585">
            <v>56</v>
          </cell>
        </row>
        <row r="586">
          <cell r="B586" t="str">
            <v>Korea-CHONJU</v>
          </cell>
          <cell r="C586" t="str">
            <v>TM&amp;IAF</v>
          </cell>
          <cell r="D586">
            <v>76</v>
          </cell>
        </row>
        <row r="587">
          <cell r="B587" t="str">
            <v>Korea-CHUNG JU</v>
          </cell>
          <cell r="C587" t="str">
            <v>TM&amp;IAF</v>
          </cell>
          <cell r="D587">
            <v>62</v>
          </cell>
        </row>
        <row r="588">
          <cell r="B588" t="str">
            <v>Korea-KIMHAE</v>
          </cell>
          <cell r="C588" t="str">
            <v>TM&amp;IAF</v>
          </cell>
          <cell r="D588">
            <v>71</v>
          </cell>
        </row>
        <row r="589">
          <cell r="B589" t="str">
            <v>Korea-KUMI</v>
          </cell>
          <cell r="C589" t="str">
            <v>TM&amp;IAF</v>
          </cell>
          <cell r="D589">
            <v>80</v>
          </cell>
        </row>
        <row r="590">
          <cell r="B590" t="str">
            <v>Korea-KWANGJU</v>
          </cell>
          <cell r="C590" t="str">
            <v>TM&amp;IAF</v>
          </cell>
          <cell r="D590">
            <v>147</v>
          </cell>
        </row>
        <row r="591">
          <cell r="B591" t="str">
            <v>Korea-KYONGJU</v>
          </cell>
          <cell r="C591" t="str">
            <v>TM&amp;IAF</v>
          </cell>
          <cell r="D591">
            <v>98</v>
          </cell>
        </row>
        <row r="592">
          <cell r="B592" t="str">
            <v>Korea-MASAN</v>
          </cell>
          <cell r="C592" t="str">
            <v>TM&amp;IAF</v>
          </cell>
          <cell r="D592">
            <v>79</v>
          </cell>
        </row>
        <row r="593">
          <cell r="B593" t="str">
            <v>Korea-PYEONGCHANG</v>
          </cell>
          <cell r="C593" t="str">
            <v>TM&amp;IAF</v>
          </cell>
          <cell r="D593">
            <v>91</v>
          </cell>
        </row>
        <row r="594">
          <cell r="B594" t="str">
            <v>Korea-PYONGTAEK</v>
          </cell>
          <cell r="C594" t="str">
            <v>TM&amp;IAF</v>
          </cell>
          <cell r="D594">
            <v>66</v>
          </cell>
        </row>
        <row r="595">
          <cell r="B595" t="str">
            <v>Korea-SOKCHO</v>
          </cell>
          <cell r="C595" t="str">
            <v>TM&amp;IAF</v>
          </cell>
          <cell r="D595">
            <v>90</v>
          </cell>
        </row>
        <row r="596">
          <cell r="B596" t="str">
            <v>Korea-TAEJON</v>
          </cell>
          <cell r="C596" t="str">
            <v>TM&amp;IAF</v>
          </cell>
          <cell r="D596">
            <v>81</v>
          </cell>
        </row>
        <row r="597">
          <cell r="B597" t="str">
            <v>Korea-UIJONGBU</v>
          </cell>
          <cell r="C597" t="str">
            <v>TM&amp;IAF</v>
          </cell>
          <cell r="D597">
            <v>53</v>
          </cell>
        </row>
        <row r="598">
          <cell r="B598" t="str">
            <v>Korea-ULSAN</v>
          </cell>
          <cell r="C598" t="str">
            <v>TM&amp;IAF</v>
          </cell>
          <cell r="D598">
            <v>104</v>
          </cell>
        </row>
        <row r="599">
          <cell r="B599" t="str">
            <v>Kuwait-KUWAIT CITY</v>
          </cell>
          <cell r="C599" t="str">
            <v>TM&amp;IAF</v>
          </cell>
          <cell r="D599">
            <v>105</v>
          </cell>
        </row>
        <row r="600">
          <cell r="B600" t="str">
            <v>Kuwait-[OTHER]</v>
          </cell>
          <cell r="C600" t="str">
            <v>TM&amp;IAF</v>
          </cell>
          <cell r="D600">
            <v>105</v>
          </cell>
        </row>
        <row r="601">
          <cell r="B601" t="str">
            <v>Cayman Islands-CAYMAN ISLANDS</v>
          </cell>
          <cell r="C601" t="str">
            <v>TM&amp;IAF</v>
          </cell>
          <cell r="D601">
            <v>88</v>
          </cell>
        </row>
        <row r="602">
          <cell r="B602" t="str">
            <v>Kazakhstan-ASTANA</v>
          </cell>
          <cell r="C602" t="str">
            <v>TM&amp;IAF</v>
          </cell>
          <cell r="D602">
            <v>133</v>
          </cell>
        </row>
        <row r="603">
          <cell r="B603" t="str">
            <v>Kazakhstan-ALMATY</v>
          </cell>
          <cell r="C603" t="str">
            <v>TM&amp;IAF</v>
          </cell>
          <cell r="D603">
            <v>99</v>
          </cell>
        </row>
        <row r="604">
          <cell r="B604" t="str">
            <v>Kazakhstan-AKTAU</v>
          </cell>
          <cell r="C604" t="str">
            <v>TM&amp;IAF</v>
          </cell>
          <cell r="D604">
            <v>93</v>
          </cell>
        </row>
        <row r="605">
          <cell r="B605" t="str">
            <v>Kazakhstan-[OTHER]</v>
          </cell>
          <cell r="C605" t="str">
            <v>TM&amp;IAF</v>
          </cell>
          <cell r="D605">
            <v>98</v>
          </cell>
        </row>
        <row r="606">
          <cell r="B606" t="str">
            <v>Laos-LUANG PRABANG</v>
          </cell>
          <cell r="C606" t="str">
            <v>TM&amp;IAF</v>
          </cell>
          <cell r="D606">
            <v>89</v>
          </cell>
        </row>
        <row r="607">
          <cell r="B607" t="str">
            <v>Laos-[OTHER]</v>
          </cell>
          <cell r="C607" t="str">
            <v>TM&amp;IAF</v>
          </cell>
          <cell r="D607">
            <v>81</v>
          </cell>
        </row>
        <row r="608">
          <cell r="B608" t="str">
            <v>Laos-VIENTIANE</v>
          </cell>
          <cell r="C608" t="str">
            <v>TM&amp;IAF</v>
          </cell>
          <cell r="D608">
            <v>92</v>
          </cell>
        </row>
        <row r="609">
          <cell r="B609" t="str">
            <v>Lebanon-BEIRUT</v>
          </cell>
          <cell r="C609" t="str">
            <v>TM&amp;IAF</v>
          </cell>
          <cell r="D609">
            <v>75</v>
          </cell>
        </row>
        <row r="610">
          <cell r="B610" t="str">
            <v>Lebanon-[OTHER]</v>
          </cell>
          <cell r="C610" t="str">
            <v>TM&amp;IAF</v>
          </cell>
          <cell r="D610">
            <v>75</v>
          </cell>
        </row>
        <row r="611">
          <cell r="B611" t="str">
            <v>St Lucia-SAINT LUCIA</v>
          </cell>
          <cell r="C611" t="str">
            <v>TM&amp;IAF</v>
          </cell>
          <cell r="D611">
            <v>140</v>
          </cell>
        </row>
        <row r="612">
          <cell r="B612" t="str">
            <v>Liechtenstein-LIECHTENSTEIN</v>
          </cell>
          <cell r="C612" t="str">
            <v>TM&amp;IAF</v>
          </cell>
          <cell r="D612">
            <v>175</v>
          </cell>
        </row>
        <row r="613">
          <cell r="B613" t="str">
            <v>Sri Lanka-AHUNGALLA</v>
          </cell>
          <cell r="C613" t="str">
            <v>TM&amp;IAF</v>
          </cell>
          <cell r="D613">
            <v>58</v>
          </cell>
        </row>
        <row r="614">
          <cell r="B614" t="str">
            <v>Sri Lanka-BENTOTA</v>
          </cell>
          <cell r="C614" t="str">
            <v>TM&amp;IAF</v>
          </cell>
          <cell r="D614">
            <v>42</v>
          </cell>
        </row>
        <row r="615">
          <cell r="B615" t="str">
            <v>Sri Lanka-COLOMBO</v>
          </cell>
          <cell r="C615" t="str">
            <v>TM&amp;IAF</v>
          </cell>
          <cell r="D615">
            <v>97</v>
          </cell>
        </row>
        <row r="616">
          <cell r="B616" t="str">
            <v>Sri Lanka-CHILAW</v>
          </cell>
          <cell r="C616" t="str">
            <v>TM&amp;IAF</v>
          </cell>
          <cell r="D616">
            <v>53</v>
          </cell>
        </row>
        <row r="617">
          <cell r="B617" t="str">
            <v>Sri Lanka-KANDY</v>
          </cell>
          <cell r="C617" t="str">
            <v>TM&amp;IAF</v>
          </cell>
          <cell r="D617">
            <v>69</v>
          </cell>
        </row>
        <row r="618">
          <cell r="B618" t="str">
            <v>Sri Lanka-GALLE</v>
          </cell>
          <cell r="C618" t="str">
            <v>TM&amp;IAF</v>
          </cell>
          <cell r="D618">
            <v>71</v>
          </cell>
        </row>
        <row r="619">
          <cell r="B619" t="str">
            <v>Sri Lanka-[OTHER]</v>
          </cell>
          <cell r="C619" t="str">
            <v>TM&amp;IAF</v>
          </cell>
          <cell r="D619">
            <v>45</v>
          </cell>
        </row>
        <row r="620">
          <cell r="B620" t="str">
            <v>Sri Lanka-TRINCOMALEE</v>
          </cell>
          <cell r="C620" t="str">
            <v>TM&amp;IAF</v>
          </cell>
          <cell r="D620">
            <v>76</v>
          </cell>
        </row>
        <row r="621">
          <cell r="B621" t="str">
            <v>Liberia-MONROVIA</v>
          </cell>
          <cell r="C621" t="str">
            <v>TM&amp;IAF</v>
          </cell>
          <cell r="D621">
            <v>95</v>
          </cell>
        </row>
        <row r="622">
          <cell r="B622" t="str">
            <v>Liberia-[OTHER]</v>
          </cell>
          <cell r="C622" t="str">
            <v>TM&amp;IAF</v>
          </cell>
          <cell r="D622">
            <v>46</v>
          </cell>
        </row>
        <row r="623">
          <cell r="B623" t="str">
            <v>Lesotho-MASERU</v>
          </cell>
          <cell r="C623" t="str">
            <v>TM&amp;IAF</v>
          </cell>
          <cell r="D623">
            <v>38</v>
          </cell>
        </row>
        <row r="624">
          <cell r="B624" t="str">
            <v>Lesotho-[OTHER]</v>
          </cell>
          <cell r="C624" t="str">
            <v>TM&amp;IAF</v>
          </cell>
          <cell r="D624">
            <v>86</v>
          </cell>
        </row>
        <row r="625">
          <cell r="B625" t="str">
            <v>Lithuania-VILNIUS</v>
          </cell>
          <cell r="C625" t="str">
            <v>TM&amp;IAF</v>
          </cell>
          <cell r="D625">
            <v>125</v>
          </cell>
        </row>
        <row r="626">
          <cell r="B626" t="str">
            <v>Lithuania-PALANGA</v>
          </cell>
          <cell r="C626" t="str">
            <v>TM&amp;IAF</v>
          </cell>
          <cell r="D626">
            <v>111</v>
          </cell>
        </row>
        <row r="627">
          <cell r="B627" t="str">
            <v>Lithuania-[OTHER]</v>
          </cell>
          <cell r="C627" t="str">
            <v>TM&amp;IAF</v>
          </cell>
          <cell r="D627">
            <v>92</v>
          </cell>
        </row>
        <row r="628">
          <cell r="B628" t="str">
            <v>Luxembourg-LUXEMBOURG</v>
          </cell>
          <cell r="C628" t="str">
            <v>TM&amp;IAF</v>
          </cell>
          <cell r="D628">
            <v>139</v>
          </cell>
        </row>
        <row r="629">
          <cell r="B629" t="str">
            <v>Latvia-RIGA</v>
          </cell>
          <cell r="C629" t="str">
            <v>TM&amp;IAF</v>
          </cell>
          <cell r="D629">
            <v>129</v>
          </cell>
        </row>
        <row r="630">
          <cell r="B630" t="str">
            <v>Latvia-[OTHER]</v>
          </cell>
          <cell r="C630" t="str">
            <v>TM&amp;IAF</v>
          </cell>
          <cell r="D630">
            <v>129</v>
          </cell>
        </row>
        <row r="631">
          <cell r="B631" t="str">
            <v>Libya-[OTHER]</v>
          </cell>
          <cell r="C631" t="str">
            <v>TM&amp;IAF</v>
          </cell>
          <cell r="D631">
            <v>79</v>
          </cell>
        </row>
        <row r="632">
          <cell r="B632" t="str">
            <v>Libya-BENGHAZI</v>
          </cell>
          <cell r="C632" t="str">
            <v>TM&amp;IAF</v>
          </cell>
          <cell r="D632">
            <v>79</v>
          </cell>
        </row>
        <row r="633">
          <cell r="B633" t="str">
            <v>Libya-MISURATA</v>
          </cell>
          <cell r="C633" t="str">
            <v>TM&amp;IAF</v>
          </cell>
          <cell r="D633">
            <v>79</v>
          </cell>
        </row>
        <row r="634">
          <cell r="B634" t="str">
            <v>Libya-SIRTE</v>
          </cell>
          <cell r="C634" t="str">
            <v>TM&amp;IAF</v>
          </cell>
          <cell r="D634">
            <v>79</v>
          </cell>
        </row>
        <row r="635">
          <cell r="B635" t="str">
            <v>Morocco-RABAT</v>
          </cell>
          <cell r="C635" t="str">
            <v>TM&amp;IAF</v>
          </cell>
          <cell r="D635">
            <v>79</v>
          </cell>
        </row>
        <row r="636">
          <cell r="B636" t="str">
            <v>Morocco-FES</v>
          </cell>
          <cell r="C636" t="str">
            <v>TM&amp;IAF</v>
          </cell>
          <cell r="D636">
            <v>83</v>
          </cell>
        </row>
        <row r="637">
          <cell r="B637" t="str">
            <v>Morocco-AGADIR</v>
          </cell>
          <cell r="C637" t="str">
            <v>TM&amp;IAF</v>
          </cell>
          <cell r="D637">
            <v>59</v>
          </cell>
        </row>
        <row r="638">
          <cell r="B638" t="str">
            <v>Morocco-CASABLANCA</v>
          </cell>
          <cell r="C638" t="str">
            <v>TM&amp;IAF</v>
          </cell>
          <cell r="D638">
            <v>85</v>
          </cell>
        </row>
        <row r="639">
          <cell r="B639" t="str">
            <v>Morocco-TANGIER</v>
          </cell>
          <cell r="C639" t="str">
            <v>TM&amp;IAF</v>
          </cell>
          <cell r="D639">
            <v>77</v>
          </cell>
        </row>
        <row r="640">
          <cell r="B640" t="str">
            <v>Morocco-TAROUDANT</v>
          </cell>
          <cell r="C640" t="str">
            <v>TM&amp;IAF</v>
          </cell>
          <cell r="D640">
            <v>63</v>
          </cell>
        </row>
        <row r="641">
          <cell r="B641" t="str">
            <v>Morocco-MARRAKECH</v>
          </cell>
          <cell r="C641" t="str">
            <v>TM&amp;IAF</v>
          </cell>
          <cell r="D641">
            <v>77</v>
          </cell>
        </row>
        <row r="642">
          <cell r="B642" t="str">
            <v>Morocco-[OTHER]</v>
          </cell>
          <cell r="C642" t="str">
            <v>TM&amp;IAF</v>
          </cell>
          <cell r="D642">
            <v>67</v>
          </cell>
        </row>
        <row r="643">
          <cell r="B643" t="str">
            <v>Monaco-MONACO</v>
          </cell>
          <cell r="C643" t="str">
            <v>TM&amp;IAF</v>
          </cell>
          <cell r="D643">
            <v>121</v>
          </cell>
        </row>
        <row r="644">
          <cell r="B644" t="str">
            <v>Moldova-CHISINAU</v>
          </cell>
          <cell r="C644" t="str">
            <v>TM&amp;IAF</v>
          </cell>
          <cell r="D644">
            <v>73</v>
          </cell>
        </row>
        <row r="645">
          <cell r="B645" t="str">
            <v>Moldova-[OTHER]</v>
          </cell>
          <cell r="C645" t="str">
            <v>TM&amp;IAF</v>
          </cell>
          <cell r="D645">
            <v>73</v>
          </cell>
        </row>
        <row r="646">
          <cell r="B646" t="str">
            <v>Montenegro-PODGORICA</v>
          </cell>
          <cell r="C646" t="str">
            <v>TM&amp;IAF</v>
          </cell>
          <cell r="D646">
            <v>78</v>
          </cell>
        </row>
        <row r="647">
          <cell r="B647" t="str">
            <v>Montenegro-[OTHER]</v>
          </cell>
          <cell r="C647" t="str">
            <v>TM&amp;IAF</v>
          </cell>
          <cell r="D647">
            <v>78</v>
          </cell>
        </row>
        <row r="648">
          <cell r="B648" t="str">
            <v>Madagascar-NOSY BE</v>
          </cell>
          <cell r="C648" t="str">
            <v>TM&amp;IAF</v>
          </cell>
          <cell r="D648">
            <v>68</v>
          </cell>
        </row>
        <row r="649">
          <cell r="B649" t="str">
            <v>Madagascar-ANTANANARIVO</v>
          </cell>
          <cell r="C649" t="str">
            <v>TM&amp;IAF</v>
          </cell>
          <cell r="D649">
            <v>79</v>
          </cell>
        </row>
        <row r="650">
          <cell r="B650" t="str">
            <v>Madagascar-[OTHER]</v>
          </cell>
          <cell r="C650" t="str">
            <v>TM&amp;IAF</v>
          </cell>
          <cell r="D650">
            <v>54</v>
          </cell>
        </row>
        <row r="651">
          <cell r="B651" t="str">
            <v>Marshall Islnds-MAJURO</v>
          </cell>
          <cell r="C651" t="str">
            <v>TM&amp;IAF</v>
          </cell>
          <cell r="D651">
            <v>76</v>
          </cell>
        </row>
        <row r="652">
          <cell r="B652" t="str">
            <v>Marshall Islnds-[OTHER]</v>
          </cell>
          <cell r="C652" t="str">
            <v>TM&amp;IAF</v>
          </cell>
          <cell r="D652">
            <v>33</v>
          </cell>
        </row>
        <row r="653">
          <cell r="B653" t="str">
            <v>Marshall Islands-KWAJALEIN ATOLL</v>
          </cell>
          <cell r="C653" t="str">
            <v>TM&amp;IAF</v>
          </cell>
          <cell r="D653">
            <v>46</v>
          </cell>
        </row>
        <row r="654">
          <cell r="B654" t="str">
            <v>Marshall Islands-LIKIEP ATOLL</v>
          </cell>
          <cell r="C654" t="str">
            <v>TM&amp;IAF</v>
          </cell>
          <cell r="D654">
            <v>37</v>
          </cell>
        </row>
        <row r="655">
          <cell r="B655" t="str">
            <v>Macedonia-SKOPJE</v>
          </cell>
          <cell r="C655" t="str">
            <v>TM&amp;IAF</v>
          </cell>
          <cell r="D655">
            <v>93</v>
          </cell>
        </row>
        <row r="656">
          <cell r="B656" t="str">
            <v>Macedonia-OHRID</v>
          </cell>
          <cell r="C656" t="str">
            <v>TM&amp;IAF</v>
          </cell>
          <cell r="D656">
            <v>92</v>
          </cell>
        </row>
        <row r="657">
          <cell r="B657" t="str">
            <v>Macedonia-[OTHER]</v>
          </cell>
          <cell r="C657" t="str">
            <v>TM&amp;IAF</v>
          </cell>
          <cell r="D657">
            <v>92</v>
          </cell>
        </row>
        <row r="658">
          <cell r="B658" t="str">
            <v>Mali-BAMAKO</v>
          </cell>
          <cell r="C658" t="str">
            <v>TM&amp;IAF</v>
          </cell>
          <cell r="D658">
            <v>102</v>
          </cell>
        </row>
        <row r="659">
          <cell r="B659" t="str">
            <v>Mali-[OTHER]</v>
          </cell>
          <cell r="C659" t="str">
            <v>TM&amp;IAF</v>
          </cell>
          <cell r="D659">
            <v>45</v>
          </cell>
        </row>
        <row r="660">
          <cell r="B660" t="str">
            <v>Myanmar-[OTHER]</v>
          </cell>
          <cell r="C660" t="str">
            <v>TM&amp;IAF</v>
          </cell>
          <cell r="D660">
            <v>99</v>
          </cell>
        </row>
        <row r="661">
          <cell r="B661" t="str">
            <v>Myanmar-YANGON</v>
          </cell>
          <cell r="C661" t="str">
            <v>TM&amp;IAF</v>
          </cell>
          <cell r="D661">
            <v>113</v>
          </cell>
        </row>
        <row r="662">
          <cell r="B662" t="str">
            <v>Myanmar-NAYPYITAW</v>
          </cell>
          <cell r="C662" t="str">
            <v>TM&amp;IAF</v>
          </cell>
          <cell r="D662">
            <v>105</v>
          </cell>
        </row>
        <row r="663">
          <cell r="B663" t="str">
            <v>Mongolia-[OTHER]</v>
          </cell>
          <cell r="C663" t="str">
            <v>TM&amp;IAF</v>
          </cell>
          <cell r="D663">
            <v>71</v>
          </cell>
        </row>
        <row r="664">
          <cell r="B664" t="str">
            <v>Mongolia-ULAANBAATAR</v>
          </cell>
          <cell r="C664" t="str">
            <v>TM&amp;IAF</v>
          </cell>
          <cell r="D664">
            <v>100</v>
          </cell>
        </row>
        <row r="665">
          <cell r="B665" t="str">
            <v>Macau-MACAU</v>
          </cell>
          <cell r="C665" t="str">
            <v>TM&amp;IAF</v>
          </cell>
          <cell r="D665">
            <v>120</v>
          </cell>
        </row>
        <row r="666">
          <cell r="B666" t="str">
            <v>Martinique-MARTINIQUE</v>
          </cell>
          <cell r="C666" t="str">
            <v>TM&amp;IAF</v>
          </cell>
          <cell r="D666">
            <v>128</v>
          </cell>
        </row>
        <row r="667">
          <cell r="B667" t="str">
            <v>Mauritania-NOUAKCHOTT</v>
          </cell>
          <cell r="C667" t="str">
            <v>TM&amp;IAF</v>
          </cell>
          <cell r="D667">
            <v>81</v>
          </cell>
        </row>
        <row r="668">
          <cell r="B668" t="str">
            <v>Mauritania-KAEDI</v>
          </cell>
          <cell r="C668" t="str">
            <v>TM&amp;IAF</v>
          </cell>
          <cell r="D668">
            <v>37</v>
          </cell>
        </row>
        <row r="669">
          <cell r="B669" t="str">
            <v>Mauritania-NOUADHIBOU</v>
          </cell>
          <cell r="C669" t="str">
            <v>TM&amp;IAF</v>
          </cell>
          <cell r="D669">
            <v>61</v>
          </cell>
        </row>
        <row r="670">
          <cell r="B670" t="str">
            <v>Mauritania-[OTHER]</v>
          </cell>
          <cell r="C670" t="str">
            <v>TM&amp;IAF</v>
          </cell>
          <cell r="D670">
            <v>39</v>
          </cell>
        </row>
        <row r="671">
          <cell r="B671" t="str">
            <v>Montserrat-MONTSERRAT</v>
          </cell>
          <cell r="C671" t="str">
            <v>TM&amp;IAF</v>
          </cell>
          <cell r="D671">
            <v>55</v>
          </cell>
        </row>
        <row r="672">
          <cell r="B672" t="str">
            <v>Malta-MALTA</v>
          </cell>
          <cell r="C672" t="str">
            <v>TM&amp;IAF</v>
          </cell>
          <cell r="D672">
            <v>97</v>
          </cell>
        </row>
        <row r="673">
          <cell r="B673" t="str">
            <v>Mauritius-MAURITIUS</v>
          </cell>
          <cell r="C673" t="str">
            <v>TM&amp;IAF</v>
          </cell>
          <cell r="D673">
            <v>84</v>
          </cell>
        </row>
        <row r="674">
          <cell r="B674" t="str">
            <v>Maldives-MALDIVES</v>
          </cell>
          <cell r="C674" t="str">
            <v>TM&amp;IAF</v>
          </cell>
          <cell r="D674">
            <v>117</v>
          </cell>
        </row>
        <row r="675">
          <cell r="B675" t="str">
            <v>Malawi-BLANTYRE</v>
          </cell>
          <cell r="C675" t="str">
            <v>TM&amp;IAF</v>
          </cell>
          <cell r="D675">
            <v>97</v>
          </cell>
        </row>
        <row r="676">
          <cell r="B676" t="str">
            <v>Malawi-MANGOCHI</v>
          </cell>
          <cell r="C676" t="str">
            <v>TM&amp;IAF</v>
          </cell>
          <cell r="D676">
            <v>89</v>
          </cell>
        </row>
        <row r="677">
          <cell r="B677" t="str">
            <v>Malawi-LILONGWE</v>
          </cell>
          <cell r="C677" t="str">
            <v>TM&amp;IAF</v>
          </cell>
          <cell r="D677">
            <v>93</v>
          </cell>
        </row>
        <row r="678">
          <cell r="B678" t="str">
            <v>Malawi-[OTHER]</v>
          </cell>
          <cell r="C678" t="str">
            <v>TM&amp;IAF</v>
          </cell>
          <cell r="D678">
            <v>89</v>
          </cell>
        </row>
        <row r="679">
          <cell r="B679" t="str">
            <v>Malawi-SALIMA</v>
          </cell>
          <cell r="C679" t="str">
            <v>TM&amp;IAF</v>
          </cell>
          <cell r="D679">
            <v>114</v>
          </cell>
        </row>
        <row r="680">
          <cell r="B680" t="str">
            <v>Mexico-ACAPULCO</v>
          </cell>
          <cell r="C680" t="str">
            <v>TM&amp;IAF</v>
          </cell>
          <cell r="D680">
            <v>92</v>
          </cell>
        </row>
        <row r="681">
          <cell r="B681" t="str">
            <v>Mexico-CUERNAVACA</v>
          </cell>
          <cell r="C681" t="str">
            <v>TM&amp;IAF</v>
          </cell>
          <cell r="D681">
            <v>73</v>
          </cell>
        </row>
        <row r="682">
          <cell r="B682" t="str">
            <v>Mexico-GUADALAJARA</v>
          </cell>
          <cell r="C682" t="str">
            <v>TM&amp;IAF</v>
          </cell>
          <cell r="D682">
            <v>79</v>
          </cell>
        </row>
        <row r="683">
          <cell r="B683" t="str">
            <v>Mexico-MEXICO CITY, D.F.</v>
          </cell>
          <cell r="C683" t="str">
            <v>TM&amp;IAF</v>
          </cell>
          <cell r="D683">
            <v>118</v>
          </cell>
        </row>
        <row r="684">
          <cell r="B684" t="str">
            <v>Mexico-MONTERREY</v>
          </cell>
          <cell r="C684" t="str">
            <v>TM&amp;IAF</v>
          </cell>
          <cell r="D684">
            <v>92</v>
          </cell>
        </row>
        <row r="685">
          <cell r="B685" t="str">
            <v>Mexico-[OTHER]</v>
          </cell>
          <cell r="C685" t="str">
            <v>TM&amp;IAF</v>
          </cell>
          <cell r="D685">
            <v>65</v>
          </cell>
        </row>
        <row r="686">
          <cell r="B686" t="str">
            <v>Mexico-PUEBLA</v>
          </cell>
          <cell r="C686" t="str">
            <v>TM&amp;IAF</v>
          </cell>
          <cell r="D686">
            <v>75</v>
          </cell>
        </row>
        <row r="687">
          <cell r="B687" t="str">
            <v>Mexico-TIJUANA</v>
          </cell>
          <cell r="C687" t="str">
            <v>TM&amp;IAF</v>
          </cell>
          <cell r="D687">
            <v>78</v>
          </cell>
        </row>
        <row r="688">
          <cell r="B688" t="str">
            <v>Mexico-CHIHUAHUA</v>
          </cell>
          <cell r="C688" t="str">
            <v>TM&amp;IAF</v>
          </cell>
          <cell r="D688">
            <v>87</v>
          </cell>
        </row>
        <row r="689">
          <cell r="B689" t="str">
            <v>Mexico-MERIDA</v>
          </cell>
          <cell r="C689" t="str">
            <v>TM&amp;IAF</v>
          </cell>
          <cell r="D689">
            <v>86</v>
          </cell>
        </row>
        <row r="690">
          <cell r="B690" t="str">
            <v>Mexico-HERMOSILLO</v>
          </cell>
          <cell r="C690" t="str">
            <v>TM&amp;IAF</v>
          </cell>
          <cell r="D690">
            <v>59</v>
          </cell>
        </row>
        <row r="691">
          <cell r="B691" t="str">
            <v>Mexico-MEXICALI</v>
          </cell>
          <cell r="C691" t="str">
            <v>TM&amp;IAF</v>
          </cell>
          <cell r="D691">
            <v>62</v>
          </cell>
        </row>
        <row r="692">
          <cell r="B692" t="str">
            <v>Mexico-CULIACAN</v>
          </cell>
          <cell r="C692" t="str">
            <v>TM&amp;IAF</v>
          </cell>
          <cell r="D692">
            <v>48</v>
          </cell>
        </row>
        <row r="693">
          <cell r="B693" t="str">
            <v>Mexico-CANCUN</v>
          </cell>
          <cell r="C693" t="str">
            <v>TM&amp;IAF</v>
          </cell>
          <cell r="D693">
            <v>119</v>
          </cell>
        </row>
        <row r="694">
          <cell r="B694" t="str">
            <v>Mexico-QUERETARO</v>
          </cell>
          <cell r="C694" t="str">
            <v>TM&amp;IAF</v>
          </cell>
          <cell r="D694">
            <v>59</v>
          </cell>
        </row>
        <row r="695">
          <cell r="B695" t="str">
            <v>Mexico-MORELIA</v>
          </cell>
          <cell r="C695" t="str">
            <v>TM&amp;IAF</v>
          </cell>
          <cell r="D695">
            <v>64</v>
          </cell>
        </row>
        <row r="696">
          <cell r="B696" t="str">
            <v>Mexico-MATAMOROS</v>
          </cell>
          <cell r="C696" t="str">
            <v>TM&amp;IAF</v>
          </cell>
          <cell r="D696">
            <v>64</v>
          </cell>
        </row>
        <row r="697">
          <cell r="B697" t="str">
            <v>Mexico-VERACRUZ</v>
          </cell>
          <cell r="C697" t="str">
            <v>TM&amp;IAF</v>
          </cell>
          <cell r="D697">
            <v>71</v>
          </cell>
        </row>
        <row r="698">
          <cell r="B698" t="str">
            <v>Mexico-NUEVO LAREDO</v>
          </cell>
          <cell r="C698" t="str">
            <v>TM&amp;IAF</v>
          </cell>
          <cell r="D698">
            <v>84</v>
          </cell>
        </row>
        <row r="699">
          <cell r="B699" t="str">
            <v>Mexico-CIUDAD VICTORIA</v>
          </cell>
          <cell r="C699" t="str">
            <v>TM&amp;IAF</v>
          </cell>
          <cell r="D699">
            <v>55</v>
          </cell>
        </row>
        <row r="700">
          <cell r="B700" t="str">
            <v>Mexico-CIUDAD JUAREZ</v>
          </cell>
          <cell r="C700" t="str">
            <v>TM&amp;IAF</v>
          </cell>
          <cell r="D700">
            <v>68</v>
          </cell>
        </row>
        <row r="701">
          <cell r="B701" t="str">
            <v>Mexico-PUERTO VALLARTA</v>
          </cell>
          <cell r="C701" t="str">
            <v>TM&amp;IAF</v>
          </cell>
          <cell r="D701">
            <v>99</v>
          </cell>
        </row>
        <row r="702">
          <cell r="B702" t="str">
            <v>Mexico-ENSENADA</v>
          </cell>
          <cell r="C702" t="str">
            <v>TM&amp;IAF</v>
          </cell>
          <cell r="D702">
            <v>69</v>
          </cell>
        </row>
        <row r="703">
          <cell r="B703" t="str">
            <v>Mexico-MAZATLAN</v>
          </cell>
          <cell r="C703" t="str">
            <v>TM&amp;IAF</v>
          </cell>
          <cell r="D703">
            <v>56</v>
          </cell>
        </row>
        <row r="704">
          <cell r="B704" t="str">
            <v>Mexico-LA PAZ</v>
          </cell>
          <cell r="C704" t="str">
            <v>TM&amp;IAF</v>
          </cell>
          <cell r="D704">
            <v>59</v>
          </cell>
        </row>
        <row r="705">
          <cell r="B705" t="str">
            <v>Malaysia-KOTA KINABALU</v>
          </cell>
          <cell r="C705" t="str">
            <v>TM&amp;IAF</v>
          </cell>
          <cell r="D705">
            <v>58</v>
          </cell>
        </row>
        <row r="706">
          <cell r="B706" t="str">
            <v>Malaysia-KUALA LUMPUR</v>
          </cell>
          <cell r="C706" t="str">
            <v>TM&amp;IAF</v>
          </cell>
          <cell r="D706">
            <v>86</v>
          </cell>
        </row>
        <row r="707">
          <cell r="B707" t="str">
            <v>Malaysia-LANGKAWI</v>
          </cell>
          <cell r="C707" t="str">
            <v>TM&amp;IAF</v>
          </cell>
          <cell r="D707">
            <v>120</v>
          </cell>
        </row>
        <row r="708">
          <cell r="B708" t="str">
            <v>Malaysia-[OTHER]</v>
          </cell>
          <cell r="C708" t="str">
            <v>TM&amp;IAF</v>
          </cell>
          <cell r="D708">
            <v>54</v>
          </cell>
        </row>
        <row r="709">
          <cell r="B709" t="str">
            <v>Malaysia-PENANG</v>
          </cell>
          <cell r="C709" t="str">
            <v>TM&amp;IAF</v>
          </cell>
          <cell r="D709">
            <v>58</v>
          </cell>
        </row>
        <row r="710">
          <cell r="B710" t="str">
            <v>Malaysia-KUANTAN</v>
          </cell>
          <cell r="C710" t="str">
            <v>TM&amp;IAF</v>
          </cell>
          <cell r="D710">
            <v>60</v>
          </cell>
        </row>
        <row r="711">
          <cell r="B711" t="str">
            <v>Malaysia-MELAKA</v>
          </cell>
          <cell r="C711" t="str">
            <v>TM&amp;IAF</v>
          </cell>
          <cell r="D711">
            <v>56</v>
          </cell>
        </row>
        <row r="712">
          <cell r="B712" t="str">
            <v>Mozambique-PEMBA</v>
          </cell>
          <cell r="C712" t="str">
            <v>TM&amp;IAF</v>
          </cell>
          <cell r="D712">
            <v>114</v>
          </cell>
        </row>
        <row r="713">
          <cell r="B713" t="str">
            <v>Mozambique-MAPUTO</v>
          </cell>
          <cell r="C713" t="str">
            <v>TM&amp;IAF</v>
          </cell>
          <cell r="D713">
            <v>110</v>
          </cell>
        </row>
        <row r="714">
          <cell r="B714" t="str">
            <v>Mozambique-[OTHER]</v>
          </cell>
          <cell r="C714" t="str">
            <v>TM&amp;IAF</v>
          </cell>
          <cell r="D714">
            <v>114</v>
          </cell>
        </row>
        <row r="715">
          <cell r="B715" t="str">
            <v>Namibia-ETOSHA</v>
          </cell>
          <cell r="C715" t="str">
            <v>TM&amp;IAF</v>
          </cell>
          <cell r="D715">
            <v>48</v>
          </cell>
        </row>
        <row r="716">
          <cell r="B716" t="str">
            <v>Namibia-SWAKOPMUND</v>
          </cell>
          <cell r="C716" t="str">
            <v>TM&amp;IAF</v>
          </cell>
          <cell r="D716">
            <v>61</v>
          </cell>
        </row>
        <row r="717">
          <cell r="B717" t="str">
            <v>Namibia-[OTHER]</v>
          </cell>
          <cell r="C717" t="str">
            <v>TM&amp;IAF</v>
          </cell>
          <cell r="D717">
            <v>57</v>
          </cell>
        </row>
        <row r="718">
          <cell r="B718" t="str">
            <v>Namibia-WALVIS BAY</v>
          </cell>
          <cell r="C718" t="str">
            <v>TM&amp;IAF</v>
          </cell>
          <cell r="D718">
            <v>57</v>
          </cell>
        </row>
        <row r="719">
          <cell r="B719" t="str">
            <v>Namibia-WINDHOEK</v>
          </cell>
          <cell r="C719" t="str">
            <v>TM&amp;IAF</v>
          </cell>
          <cell r="D719">
            <v>92</v>
          </cell>
        </row>
        <row r="720">
          <cell r="B720" t="str">
            <v>New Caledonia-NEW CALEDONIA</v>
          </cell>
          <cell r="C720" t="str">
            <v>TM&amp;IAF</v>
          </cell>
          <cell r="D720">
            <v>97</v>
          </cell>
        </row>
        <row r="721">
          <cell r="B721" t="str">
            <v>Niger-NIAMEY</v>
          </cell>
          <cell r="C721" t="str">
            <v>TM&amp;IAF</v>
          </cell>
          <cell r="D721">
            <v>73</v>
          </cell>
        </row>
        <row r="722">
          <cell r="B722" t="str">
            <v>Niger-[OTHER]</v>
          </cell>
          <cell r="C722" t="str">
            <v>TM&amp;IAF</v>
          </cell>
          <cell r="D722">
            <v>57</v>
          </cell>
        </row>
        <row r="723">
          <cell r="B723" t="str">
            <v>Nigeria-ABUJA</v>
          </cell>
          <cell r="C723" t="str">
            <v>TM&amp;IAF</v>
          </cell>
          <cell r="D723">
            <v>147</v>
          </cell>
        </row>
        <row r="724">
          <cell r="B724" t="str">
            <v>Nigeria-KADUNA</v>
          </cell>
          <cell r="C724" t="str">
            <v>TM&amp;IAF</v>
          </cell>
          <cell r="D724">
            <v>113</v>
          </cell>
        </row>
        <row r="725">
          <cell r="B725" t="str">
            <v>Nigeria-LAGOS</v>
          </cell>
          <cell r="C725" t="str">
            <v>TM&amp;IAF</v>
          </cell>
          <cell r="D725">
            <v>126</v>
          </cell>
        </row>
        <row r="726">
          <cell r="B726" t="str">
            <v>Nigeria-PORT HARCOURT</v>
          </cell>
          <cell r="C726" t="str">
            <v>TM&amp;IAF</v>
          </cell>
          <cell r="D726">
            <v>97</v>
          </cell>
        </row>
        <row r="727">
          <cell r="B727" t="str">
            <v>Nigeria-[OTHER]</v>
          </cell>
          <cell r="C727" t="str">
            <v>TM&amp;IAF</v>
          </cell>
          <cell r="D727">
            <v>97</v>
          </cell>
        </row>
        <row r="728">
          <cell r="B728" t="str">
            <v>Nicaragua-MANAGUA</v>
          </cell>
          <cell r="C728" t="str">
            <v>TM&amp;IAF</v>
          </cell>
          <cell r="D728">
            <v>70</v>
          </cell>
        </row>
        <row r="729">
          <cell r="B729" t="str">
            <v>Nicaragua-[OTHER]</v>
          </cell>
          <cell r="C729" t="str">
            <v>TM&amp;IAF</v>
          </cell>
          <cell r="D729">
            <v>55</v>
          </cell>
        </row>
        <row r="730">
          <cell r="B730" t="str">
            <v>Nicaragua-CORN ISLAND</v>
          </cell>
          <cell r="C730" t="str">
            <v>TM&amp;IAF</v>
          </cell>
          <cell r="D730">
            <v>65</v>
          </cell>
        </row>
        <row r="731">
          <cell r="B731" t="str">
            <v>Nicaragua-SAN JUAN DEL SUR</v>
          </cell>
          <cell r="C731" t="str">
            <v>TM&amp;IAF</v>
          </cell>
          <cell r="D731">
            <v>70</v>
          </cell>
        </row>
        <row r="732">
          <cell r="B732" t="str">
            <v>Netherlands-AMSTERDAM</v>
          </cell>
          <cell r="C732" t="str">
            <v>TM&amp;IAF</v>
          </cell>
          <cell r="D732">
            <v>137</v>
          </cell>
        </row>
        <row r="733">
          <cell r="B733" t="str">
            <v>Netherlands-ROTTERDAM</v>
          </cell>
          <cell r="C733" t="str">
            <v>TM&amp;IAF</v>
          </cell>
          <cell r="D733">
            <v>123</v>
          </cell>
        </row>
        <row r="734">
          <cell r="B734" t="str">
            <v>Netherlands-COEVORDEN</v>
          </cell>
          <cell r="C734" t="str">
            <v>TM&amp;IAF</v>
          </cell>
          <cell r="D734">
            <v>112</v>
          </cell>
        </row>
        <row r="735">
          <cell r="B735" t="str">
            <v>Netherlands-EINDHOVEN</v>
          </cell>
          <cell r="C735" t="str">
            <v>TM&amp;IAF</v>
          </cell>
          <cell r="D735">
            <v>107</v>
          </cell>
        </row>
        <row r="736">
          <cell r="B736" t="str">
            <v>Netherlands-LISSE</v>
          </cell>
          <cell r="C736" t="str">
            <v>TM&amp;IAF</v>
          </cell>
          <cell r="D736">
            <v>121</v>
          </cell>
        </row>
        <row r="737">
          <cell r="B737" t="str">
            <v>Netherlands-[OTHER]</v>
          </cell>
          <cell r="C737" t="str">
            <v>TM&amp;IAF</v>
          </cell>
          <cell r="D737">
            <v>112</v>
          </cell>
        </row>
        <row r="738">
          <cell r="B738" t="str">
            <v>Netherlands-MAASTRICHT</v>
          </cell>
          <cell r="C738" t="str">
            <v>TM&amp;IAF</v>
          </cell>
          <cell r="D738">
            <v>134</v>
          </cell>
        </row>
        <row r="739">
          <cell r="B739" t="str">
            <v>Netherlands-THE HAGUE</v>
          </cell>
          <cell r="C739" t="str">
            <v>TM&amp;IAF</v>
          </cell>
          <cell r="D739">
            <v>109</v>
          </cell>
        </row>
        <row r="740">
          <cell r="B740" t="str">
            <v>Netherlands-UTRECHT</v>
          </cell>
          <cell r="C740" t="str">
            <v>TM&amp;IAF</v>
          </cell>
          <cell r="D740">
            <v>112</v>
          </cell>
        </row>
        <row r="741">
          <cell r="B741" t="str">
            <v>Netherlands-NOORDWIJK</v>
          </cell>
          <cell r="C741" t="str">
            <v>TM&amp;IAF</v>
          </cell>
          <cell r="D741">
            <v>101</v>
          </cell>
        </row>
        <row r="742">
          <cell r="B742" t="str">
            <v>Netherlands-PAPENDRECHT</v>
          </cell>
          <cell r="C742" t="str">
            <v>TM&amp;IAF</v>
          </cell>
          <cell r="D742">
            <v>123</v>
          </cell>
        </row>
        <row r="743">
          <cell r="B743" t="str">
            <v>Netherlands-SCHIPHOL</v>
          </cell>
          <cell r="C743" t="str">
            <v>TM&amp;IAF</v>
          </cell>
          <cell r="D743">
            <v>113</v>
          </cell>
        </row>
        <row r="744">
          <cell r="B744" t="str">
            <v>Netherlands-YPENBURG</v>
          </cell>
          <cell r="C744" t="str">
            <v>TM&amp;IAF</v>
          </cell>
          <cell r="D744">
            <v>109</v>
          </cell>
        </row>
        <row r="745">
          <cell r="B745" t="str">
            <v>Norway-OSLO</v>
          </cell>
          <cell r="C745" t="str">
            <v>TM&amp;IAF</v>
          </cell>
          <cell r="D745">
            <v>138</v>
          </cell>
        </row>
        <row r="746">
          <cell r="B746" t="str">
            <v>Norway-[OTHER]</v>
          </cell>
          <cell r="C746" t="str">
            <v>TM&amp;IAF</v>
          </cell>
          <cell r="D746">
            <v>138</v>
          </cell>
        </row>
        <row r="747">
          <cell r="B747" t="str">
            <v>Norway-STAVANGER</v>
          </cell>
          <cell r="C747" t="str">
            <v>TM&amp;IAF</v>
          </cell>
          <cell r="D747">
            <v>124</v>
          </cell>
        </row>
        <row r="748">
          <cell r="B748" t="str">
            <v>Nepal-POKHARA</v>
          </cell>
          <cell r="C748" t="str">
            <v>TM&amp;IAF</v>
          </cell>
          <cell r="D748">
            <v>60</v>
          </cell>
        </row>
        <row r="749">
          <cell r="B749" t="str">
            <v>Nepal-KATHMANDU</v>
          </cell>
          <cell r="C749" t="str">
            <v>TM&amp;IAF</v>
          </cell>
          <cell r="D749">
            <v>91</v>
          </cell>
        </row>
        <row r="750">
          <cell r="B750" t="str">
            <v>Nepal-[OTHER]</v>
          </cell>
          <cell r="C750" t="str">
            <v>TM&amp;IAF</v>
          </cell>
          <cell r="D750">
            <v>59</v>
          </cell>
        </row>
        <row r="751">
          <cell r="B751" t="str">
            <v>Nauru-NAURU</v>
          </cell>
          <cell r="C751" t="str">
            <v>TM&amp;IAF</v>
          </cell>
          <cell r="D751">
            <v>101</v>
          </cell>
        </row>
        <row r="752">
          <cell r="B752" t="str">
            <v>Niue-NIUE</v>
          </cell>
          <cell r="C752" t="str">
            <v>TM&amp;IAF</v>
          </cell>
          <cell r="D752">
            <v>51</v>
          </cell>
        </row>
        <row r="753">
          <cell r="B753" t="str">
            <v>New Zealand-QUEENSTOWN</v>
          </cell>
          <cell r="C753" t="str">
            <v>TM&amp;IAF</v>
          </cell>
          <cell r="D753">
            <v>87</v>
          </cell>
        </row>
        <row r="754">
          <cell r="B754" t="str">
            <v>New Zealand-ROTARUA</v>
          </cell>
          <cell r="C754" t="str">
            <v>TM&amp;IAF</v>
          </cell>
          <cell r="D754">
            <v>85</v>
          </cell>
        </row>
        <row r="755">
          <cell r="B755" t="str">
            <v>New Zealand-AUCKLAND</v>
          </cell>
          <cell r="C755" t="str">
            <v>TM&amp;IAF</v>
          </cell>
          <cell r="D755">
            <v>133</v>
          </cell>
        </row>
        <row r="756">
          <cell r="B756" t="str">
            <v>New Zealand-CHRISTCHURCH</v>
          </cell>
          <cell r="C756" t="str">
            <v>TM&amp;IAF</v>
          </cell>
          <cell r="D756">
            <v>100</v>
          </cell>
        </row>
        <row r="757">
          <cell r="B757" t="str">
            <v>New Zealand-[OTHER]</v>
          </cell>
          <cell r="C757" t="str">
            <v>TM&amp;IAF</v>
          </cell>
          <cell r="D757">
            <v>97</v>
          </cell>
        </row>
        <row r="758">
          <cell r="B758" t="str">
            <v>New Zealand-WELLINGTON</v>
          </cell>
          <cell r="C758" t="str">
            <v>TM&amp;IAF</v>
          </cell>
          <cell r="D758">
            <v>117</v>
          </cell>
        </row>
        <row r="759">
          <cell r="B759" t="str">
            <v>Oman-MUSCAT</v>
          </cell>
          <cell r="C759" t="str">
            <v>TM&amp;IAF</v>
          </cell>
          <cell r="D759">
            <v>155</v>
          </cell>
        </row>
        <row r="760">
          <cell r="B760" t="str">
            <v>Oman-[OTHER]</v>
          </cell>
          <cell r="C760" t="str">
            <v>TM&amp;IAF</v>
          </cell>
          <cell r="D760">
            <v>170</v>
          </cell>
        </row>
        <row r="761">
          <cell r="B761" t="str">
            <v>Oman-DUQM</v>
          </cell>
          <cell r="C761" t="str">
            <v>TM&amp;IAF</v>
          </cell>
          <cell r="D761">
            <v>135</v>
          </cell>
        </row>
        <row r="762">
          <cell r="B762" t="str">
            <v>Oman-SALALAH</v>
          </cell>
          <cell r="C762" t="str">
            <v>TM&amp;IAF</v>
          </cell>
          <cell r="D762">
            <v>170</v>
          </cell>
        </row>
        <row r="763">
          <cell r="B763" t="str">
            <v>Panama-COLON</v>
          </cell>
          <cell r="C763" t="str">
            <v>TM&amp;IAF</v>
          </cell>
          <cell r="D763">
            <v>87</v>
          </cell>
        </row>
        <row r="764">
          <cell r="B764" t="str">
            <v>Panama-DAVID, CHIRIQUI</v>
          </cell>
          <cell r="C764" t="str">
            <v>TM&amp;IAF</v>
          </cell>
          <cell r="D764">
            <v>81</v>
          </cell>
        </row>
        <row r="765">
          <cell r="B765" t="str">
            <v>Panama-[OTHER]</v>
          </cell>
          <cell r="C765" t="str">
            <v>TM&amp;IAF</v>
          </cell>
          <cell r="D765">
            <v>58</v>
          </cell>
        </row>
        <row r="766">
          <cell r="B766" t="str">
            <v>Panama-PANAMA CITY</v>
          </cell>
          <cell r="C766" t="str">
            <v>TM&amp;IAF</v>
          </cell>
          <cell r="D766">
            <v>99</v>
          </cell>
        </row>
        <row r="767">
          <cell r="B767" t="str">
            <v>Peru-PARACAS</v>
          </cell>
          <cell r="C767" t="str">
            <v>TM&amp;IAF</v>
          </cell>
          <cell r="D767">
            <v>78</v>
          </cell>
        </row>
        <row r="768">
          <cell r="B768" t="str">
            <v>Peru-CUSCO</v>
          </cell>
          <cell r="C768" t="str">
            <v>TM&amp;IAF</v>
          </cell>
          <cell r="D768">
            <v>120</v>
          </cell>
        </row>
        <row r="769">
          <cell r="B769" t="str">
            <v>Peru-LIMA</v>
          </cell>
          <cell r="C769" t="str">
            <v>TM&amp;IAF</v>
          </cell>
          <cell r="D769">
            <v>103</v>
          </cell>
        </row>
        <row r="770">
          <cell r="B770" t="str">
            <v>Peru-[OTHER]</v>
          </cell>
          <cell r="C770" t="str">
            <v>TM&amp;IAF</v>
          </cell>
          <cell r="D770">
            <v>70</v>
          </cell>
        </row>
        <row r="771">
          <cell r="B771" t="str">
            <v>French Polynesia-FRENCH POLYNESIA</v>
          </cell>
          <cell r="C771" t="str">
            <v>TM&amp;IAF</v>
          </cell>
          <cell r="D771">
            <v>155</v>
          </cell>
        </row>
        <row r="772">
          <cell r="B772" t="str">
            <v>Pap. New Guinea-[OTHER]</v>
          </cell>
          <cell r="C772" t="str">
            <v>TM&amp;IAF</v>
          </cell>
          <cell r="D772">
            <v>82</v>
          </cell>
        </row>
        <row r="773">
          <cell r="B773" t="str">
            <v>Pap. New Guinea-PORT MORESBY</v>
          </cell>
          <cell r="C773" t="str">
            <v>TM&amp;IAF</v>
          </cell>
          <cell r="D773">
            <v>108</v>
          </cell>
        </row>
        <row r="774">
          <cell r="B774" t="str">
            <v>Philippines-MACTAN</v>
          </cell>
          <cell r="C774" t="str">
            <v>TM&amp;IAF</v>
          </cell>
          <cell r="D774">
            <v>89</v>
          </cell>
        </row>
        <row r="775">
          <cell r="B775" t="str">
            <v>Philippines-CEBU</v>
          </cell>
          <cell r="C775" t="str">
            <v>TM&amp;IAF</v>
          </cell>
          <cell r="D775">
            <v>84</v>
          </cell>
        </row>
        <row r="776">
          <cell r="B776" t="str">
            <v>Philippines-DAVAO CITY</v>
          </cell>
          <cell r="C776" t="str">
            <v>TM&amp;IAF</v>
          </cell>
          <cell r="D776">
            <v>72</v>
          </cell>
        </row>
        <row r="777">
          <cell r="B777" t="str">
            <v>Philippines-MANILA</v>
          </cell>
          <cell r="C777" t="str">
            <v>TM&amp;IAF</v>
          </cell>
          <cell r="D777">
            <v>121</v>
          </cell>
        </row>
        <row r="778">
          <cell r="B778" t="str">
            <v>Philippines-[OTHER]</v>
          </cell>
          <cell r="C778" t="str">
            <v>TM&amp;IAF</v>
          </cell>
          <cell r="D778">
            <v>89</v>
          </cell>
        </row>
        <row r="779">
          <cell r="B779" t="str">
            <v>Pakistan-KARACHI</v>
          </cell>
          <cell r="C779" t="str">
            <v>TM&amp;IAF</v>
          </cell>
          <cell r="D779">
            <v>79</v>
          </cell>
        </row>
        <row r="780">
          <cell r="B780" t="str">
            <v>Pakistan-LAHORE</v>
          </cell>
          <cell r="C780" t="str">
            <v>TM&amp;IAF</v>
          </cell>
          <cell r="D780">
            <v>94</v>
          </cell>
        </row>
        <row r="781">
          <cell r="B781" t="str">
            <v>Pakistan-PESHAWAR</v>
          </cell>
          <cell r="C781" t="str">
            <v>TM&amp;IAF</v>
          </cell>
          <cell r="D781">
            <v>45</v>
          </cell>
        </row>
        <row r="782">
          <cell r="B782" t="str">
            <v>Pakistan-QUETTA</v>
          </cell>
          <cell r="C782" t="str">
            <v>TM&amp;IAF</v>
          </cell>
          <cell r="D782">
            <v>63</v>
          </cell>
        </row>
        <row r="783">
          <cell r="B783" t="str">
            <v>Pakistan-FAISALABAD</v>
          </cell>
          <cell r="C783" t="str">
            <v>TM&amp;IAF</v>
          </cell>
          <cell r="D783">
            <v>46</v>
          </cell>
        </row>
        <row r="784">
          <cell r="B784" t="str">
            <v>Pakistan-ISLAMABAD</v>
          </cell>
          <cell r="C784" t="str">
            <v>TM&amp;IAF</v>
          </cell>
          <cell r="D784">
            <v>40</v>
          </cell>
        </row>
        <row r="785">
          <cell r="B785" t="str">
            <v>Pakistan-[OTHER]</v>
          </cell>
          <cell r="C785" t="str">
            <v>TM&amp;IAF</v>
          </cell>
          <cell r="D785">
            <v>63</v>
          </cell>
        </row>
        <row r="786">
          <cell r="B786" t="str">
            <v>Poland-GDANSK</v>
          </cell>
          <cell r="C786" t="str">
            <v>TM&amp;IAF</v>
          </cell>
          <cell r="D786">
            <v>78</v>
          </cell>
        </row>
        <row r="787">
          <cell r="B787" t="str">
            <v>Poland-KATOWICE</v>
          </cell>
          <cell r="C787" t="str">
            <v>TM&amp;IAF</v>
          </cell>
          <cell r="D787">
            <v>103</v>
          </cell>
        </row>
        <row r="788">
          <cell r="B788" t="str">
            <v>Poland-KRAKOW</v>
          </cell>
          <cell r="C788" t="str">
            <v>TM&amp;IAF</v>
          </cell>
          <cell r="D788">
            <v>118</v>
          </cell>
        </row>
        <row r="789">
          <cell r="B789" t="str">
            <v>Poland-POZNAN</v>
          </cell>
          <cell r="C789" t="str">
            <v>TM&amp;IAF</v>
          </cell>
          <cell r="D789">
            <v>105</v>
          </cell>
        </row>
        <row r="790">
          <cell r="B790" t="str">
            <v>Poland-WROCLAW</v>
          </cell>
          <cell r="C790" t="str">
            <v>TM&amp;IAF</v>
          </cell>
          <cell r="D790">
            <v>80</v>
          </cell>
        </row>
        <row r="791">
          <cell r="B791" t="str">
            <v>Poland-ZAKOPANE</v>
          </cell>
          <cell r="C791" t="str">
            <v>TM&amp;IAF</v>
          </cell>
          <cell r="D791">
            <v>78</v>
          </cell>
        </row>
        <row r="792">
          <cell r="B792" t="str">
            <v>Poland-[OTHER]</v>
          </cell>
          <cell r="C792" t="str">
            <v>TM&amp;IAF</v>
          </cell>
          <cell r="D792">
            <v>78</v>
          </cell>
        </row>
        <row r="793">
          <cell r="B793" t="str">
            <v>Poland-WARSAW</v>
          </cell>
          <cell r="C793" t="str">
            <v>TM&amp;IAF</v>
          </cell>
          <cell r="D793">
            <v>87</v>
          </cell>
        </row>
        <row r="794">
          <cell r="B794" t="str">
            <v>Portugal-CASCAIS</v>
          </cell>
          <cell r="C794" t="str">
            <v>TM&amp;IAF</v>
          </cell>
          <cell r="D794">
            <v>92</v>
          </cell>
        </row>
        <row r="795">
          <cell r="B795" t="str">
            <v>Portugal-LISBON</v>
          </cell>
          <cell r="C795" t="str">
            <v>TM&amp;IAF</v>
          </cell>
          <cell r="D795">
            <v>88</v>
          </cell>
        </row>
        <row r="796">
          <cell r="B796" t="str">
            <v>Portugal-OPORTO</v>
          </cell>
          <cell r="C796" t="str">
            <v>TM&amp;IAF</v>
          </cell>
          <cell r="D796">
            <v>54</v>
          </cell>
        </row>
        <row r="797">
          <cell r="B797" t="str">
            <v>Portugal-[OTHER]</v>
          </cell>
          <cell r="C797" t="str">
            <v>TM&amp;IAF</v>
          </cell>
          <cell r="D797">
            <v>63</v>
          </cell>
        </row>
        <row r="798">
          <cell r="B798" t="str">
            <v>Portugal-ESTORIL</v>
          </cell>
          <cell r="C798" t="str">
            <v>TM&amp;IAF</v>
          </cell>
          <cell r="D798">
            <v>92</v>
          </cell>
        </row>
        <row r="799">
          <cell r="B799" t="str">
            <v>Portugal-FAIAL ISLAND</v>
          </cell>
          <cell r="C799" t="str">
            <v>TM&amp;IAF</v>
          </cell>
          <cell r="D799">
            <v>68</v>
          </cell>
        </row>
        <row r="800">
          <cell r="B800" t="str">
            <v>Portugal-MADEIRA ISLANDS</v>
          </cell>
          <cell r="C800" t="str">
            <v>TM&amp;IAF</v>
          </cell>
          <cell r="D800">
            <v>59</v>
          </cell>
        </row>
        <row r="801">
          <cell r="B801" t="str">
            <v>Portugal-OEIRAS</v>
          </cell>
          <cell r="C801" t="str">
            <v>TM&amp;IAF</v>
          </cell>
          <cell r="D801">
            <v>92</v>
          </cell>
        </row>
        <row r="802">
          <cell r="B802" t="str">
            <v>Portugal-PONTA DELGADA</v>
          </cell>
          <cell r="C802" t="str">
            <v>TM&amp;IAF</v>
          </cell>
          <cell r="D802">
            <v>59</v>
          </cell>
        </row>
        <row r="803">
          <cell r="B803" t="str">
            <v>Portugal-SAO MIGUEL ISLAND</v>
          </cell>
          <cell r="C803" t="str">
            <v>TM&amp;IAF</v>
          </cell>
          <cell r="D803">
            <v>59</v>
          </cell>
        </row>
        <row r="804">
          <cell r="B804" t="str">
            <v>Palau-KOROR</v>
          </cell>
          <cell r="C804" t="str">
            <v>TM&amp;IAF</v>
          </cell>
          <cell r="D804">
            <v>136</v>
          </cell>
        </row>
        <row r="805">
          <cell r="B805" t="str">
            <v>Palau-[OTHER]</v>
          </cell>
          <cell r="C805" t="str">
            <v>TM&amp;IAF</v>
          </cell>
          <cell r="D805">
            <v>136</v>
          </cell>
        </row>
        <row r="806">
          <cell r="B806" t="str">
            <v>Paraguay-ASUNCION</v>
          </cell>
          <cell r="C806" t="str">
            <v>TM&amp;IAF</v>
          </cell>
          <cell r="D806">
            <v>104</v>
          </cell>
        </row>
        <row r="807">
          <cell r="B807" t="str">
            <v>Paraguay-[OTHER]</v>
          </cell>
          <cell r="C807" t="str">
            <v>TM&amp;IAF</v>
          </cell>
          <cell r="D807">
            <v>60</v>
          </cell>
        </row>
        <row r="808">
          <cell r="B808" t="str">
            <v>Paraguay-CIUDAD DEL ESTE</v>
          </cell>
          <cell r="C808" t="str">
            <v>TM&amp;IAF</v>
          </cell>
          <cell r="D808">
            <v>85</v>
          </cell>
        </row>
        <row r="809">
          <cell r="B809" t="str">
            <v>Paraguay-PEGRO JUAN</v>
          </cell>
          <cell r="C809" t="str">
            <v>TM&amp;IAF</v>
          </cell>
          <cell r="D809">
            <v>76</v>
          </cell>
        </row>
        <row r="810">
          <cell r="B810" t="str">
            <v>Qatar-DOHA</v>
          </cell>
          <cell r="C810" t="str">
            <v>TM&amp;IAF</v>
          </cell>
          <cell r="D810">
            <v>114</v>
          </cell>
        </row>
        <row r="811">
          <cell r="B811" t="str">
            <v>Qatar-[OTHER]</v>
          </cell>
          <cell r="C811" t="str">
            <v>TM&amp;IAF</v>
          </cell>
          <cell r="D811">
            <v>114</v>
          </cell>
        </row>
        <row r="812">
          <cell r="B812" t="str">
            <v>Reunion-REUNION</v>
          </cell>
          <cell r="C812" t="str">
            <v>TM&amp;IAF</v>
          </cell>
          <cell r="D812">
            <v>76</v>
          </cell>
        </row>
        <row r="813">
          <cell r="B813" t="str">
            <v>Romania-CONSTANTA</v>
          </cell>
          <cell r="C813" t="str">
            <v>TM&amp;IAF</v>
          </cell>
          <cell r="D813">
            <v>82</v>
          </cell>
        </row>
        <row r="814">
          <cell r="B814" t="str">
            <v>Romania-BUCHAREST</v>
          </cell>
          <cell r="C814" t="str">
            <v>TM&amp;IAF</v>
          </cell>
          <cell r="D814">
            <v>90</v>
          </cell>
        </row>
        <row r="815">
          <cell r="B815" t="str">
            <v>Romania-[OTHER]</v>
          </cell>
          <cell r="C815" t="str">
            <v>TM&amp;IAF</v>
          </cell>
          <cell r="D815">
            <v>75</v>
          </cell>
        </row>
        <row r="816">
          <cell r="B816" t="str">
            <v>Serbia-BELGRADE</v>
          </cell>
          <cell r="C816" t="str">
            <v>TM&amp;IAF</v>
          </cell>
          <cell r="D816">
            <v>89</v>
          </cell>
        </row>
        <row r="817">
          <cell r="B817" t="str">
            <v>Serbia-KOPAONIK</v>
          </cell>
          <cell r="C817" t="str">
            <v>TM&amp;IAF</v>
          </cell>
          <cell r="D817">
            <v>68</v>
          </cell>
        </row>
        <row r="818">
          <cell r="B818" t="str">
            <v>Serbia-[OTHER]</v>
          </cell>
          <cell r="C818" t="str">
            <v>TM&amp;IAF</v>
          </cell>
          <cell r="D818">
            <v>70</v>
          </cell>
        </row>
        <row r="819">
          <cell r="B819" t="str">
            <v>Russia-MOSCOW</v>
          </cell>
          <cell r="C819" t="str">
            <v>TM&amp;IAF</v>
          </cell>
          <cell r="D819">
            <v>112</v>
          </cell>
        </row>
        <row r="820">
          <cell r="B820" t="str">
            <v>Russia-SAINT PETERSBURG</v>
          </cell>
          <cell r="C820" t="str">
            <v>TM&amp;IAF</v>
          </cell>
          <cell r="D820">
            <v>134</v>
          </cell>
        </row>
        <row r="821">
          <cell r="B821" t="str">
            <v>Russia-SOCHI</v>
          </cell>
          <cell r="C821" t="str">
            <v>TM&amp;IAF</v>
          </cell>
          <cell r="D821">
            <v>202</v>
          </cell>
        </row>
        <row r="822">
          <cell r="B822" t="str">
            <v>Russia-VLADIVOSTOK</v>
          </cell>
          <cell r="C822" t="str">
            <v>TM&amp;IAF</v>
          </cell>
          <cell r="D822">
            <v>114</v>
          </cell>
        </row>
        <row r="823">
          <cell r="B823" t="str">
            <v>Russia-YUZHNO-SAKHALINSK</v>
          </cell>
          <cell r="C823" t="str">
            <v>TM&amp;IAF</v>
          </cell>
          <cell r="D823">
            <v>120</v>
          </cell>
        </row>
        <row r="824">
          <cell r="B824" t="str">
            <v>Russia-[OTHER]</v>
          </cell>
          <cell r="C824" t="str">
            <v>TM&amp;IAF</v>
          </cell>
          <cell r="D824">
            <v>95</v>
          </cell>
        </row>
        <row r="825">
          <cell r="B825" t="str">
            <v>Rwanda-AKAGERA</v>
          </cell>
          <cell r="C825" t="str">
            <v>TM&amp;IAF</v>
          </cell>
          <cell r="D825">
            <v>83</v>
          </cell>
        </row>
        <row r="826">
          <cell r="B826" t="str">
            <v>Rwanda-KIGALI</v>
          </cell>
          <cell r="C826" t="str">
            <v>TM&amp;IAF</v>
          </cell>
          <cell r="D826">
            <v>85</v>
          </cell>
        </row>
        <row r="827">
          <cell r="B827" t="str">
            <v>Rwanda-[OTHER]</v>
          </cell>
          <cell r="C827" t="str">
            <v>TM&amp;IAF</v>
          </cell>
          <cell r="D827">
            <v>50</v>
          </cell>
        </row>
        <row r="828">
          <cell r="B828" t="str">
            <v>Rwanda-GISENYI</v>
          </cell>
          <cell r="C828" t="str">
            <v>TM&amp;IAF</v>
          </cell>
          <cell r="D828">
            <v>50</v>
          </cell>
        </row>
        <row r="829">
          <cell r="B829" t="str">
            <v>Rwanda-RUHENGERI</v>
          </cell>
          <cell r="C829" t="str">
            <v>TM&amp;IAF</v>
          </cell>
          <cell r="D829">
            <v>45</v>
          </cell>
        </row>
        <row r="830">
          <cell r="B830" t="str">
            <v>Saudi Arabia-MEDINA</v>
          </cell>
          <cell r="C830" t="str">
            <v>TM&amp;IAF</v>
          </cell>
          <cell r="D830">
            <v>93</v>
          </cell>
        </row>
        <row r="831">
          <cell r="B831" t="str">
            <v>Saudi Arabia-DHAHRAN AREA</v>
          </cell>
          <cell r="C831" t="str">
            <v>TM&amp;IAF</v>
          </cell>
          <cell r="D831">
            <v>176</v>
          </cell>
        </row>
        <row r="832">
          <cell r="B832" t="str">
            <v>Saudi Arabia-ESKAN</v>
          </cell>
          <cell r="C832" t="str">
            <v>TM&amp;IAF</v>
          </cell>
          <cell r="D832">
            <v>43</v>
          </cell>
        </row>
        <row r="833">
          <cell r="B833" t="str">
            <v>Saudi Arabia-JEDDAH</v>
          </cell>
          <cell r="C833" t="str">
            <v>TM&amp;IAF</v>
          </cell>
          <cell r="D833">
            <v>163</v>
          </cell>
        </row>
        <row r="834">
          <cell r="B834" t="str">
            <v>Saudi Arabia-TAIF</v>
          </cell>
          <cell r="C834" t="str">
            <v>TM&amp;IAF</v>
          </cell>
          <cell r="D834">
            <v>89</v>
          </cell>
        </row>
        <row r="835">
          <cell r="B835" t="str">
            <v>Saudi Arabia-[OTHER]</v>
          </cell>
          <cell r="C835" t="str">
            <v>TM&amp;IAF</v>
          </cell>
          <cell r="D835">
            <v>163</v>
          </cell>
        </row>
        <row r="836">
          <cell r="B836" t="str">
            <v>Saudi Arabia-RIYADH</v>
          </cell>
          <cell r="C836" t="str">
            <v>TM&amp;IAF</v>
          </cell>
          <cell r="D836">
            <v>126</v>
          </cell>
        </row>
        <row r="837">
          <cell r="B837" t="str">
            <v>Solomon Islands-SOLOMON ISLANDS</v>
          </cell>
          <cell r="C837" t="str">
            <v>TM&amp;IAF</v>
          </cell>
          <cell r="D837">
            <v>110</v>
          </cell>
        </row>
        <row r="838">
          <cell r="B838" t="str">
            <v>Seychelles-SEYCHELLES</v>
          </cell>
          <cell r="C838" t="str">
            <v>TM&amp;IAF</v>
          </cell>
          <cell r="D838">
            <v>127</v>
          </cell>
        </row>
        <row r="839">
          <cell r="B839" t="str">
            <v>Sudan-KHARTOUM</v>
          </cell>
          <cell r="C839" t="str">
            <v>TM&amp;IAF</v>
          </cell>
          <cell r="D839">
            <v>113</v>
          </cell>
        </row>
        <row r="840">
          <cell r="B840" t="str">
            <v>Sudan-[OTHER]</v>
          </cell>
          <cell r="C840" t="str">
            <v>TM&amp;IAF</v>
          </cell>
          <cell r="D840">
            <v>79</v>
          </cell>
        </row>
        <row r="841">
          <cell r="B841" t="str">
            <v>Sweden-[OTHER]</v>
          </cell>
          <cell r="C841" t="str">
            <v>TM&amp;IAF</v>
          </cell>
          <cell r="D841">
            <v>143</v>
          </cell>
        </row>
        <row r="842">
          <cell r="B842" t="str">
            <v>Sweden-STOCKHOLM</v>
          </cell>
          <cell r="C842" t="str">
            <v>TM&amp;IAF</v>
          </cell>
          <cell r="D842">
            <v>143</v>
          </cell>
        </row>
        <row r="843">
          <cell r="B843" t="str">
            <v>Singapore-SINGAPORE</v>
          </cell>
          <cell r="C843" t="str">
            <v>TM&amp;IAF</v>
          </cell>
          <cell r="D843">
            <v>132</v>
          </cell>
        </row>
        <row r="844">
          <cell r="B844" t="str">
            <v>Saint Helena-SAINT HELENA</v>
          </cell>
          <cell r="C844" t="str">
            <v>TM&amp;IAF</v>
          </cell>
          <cell r="D844">
            <v>18</v>
          </cell>
        </row>
        <row r="845">
          <cell r="B845" t="str">
            <v>Slovenia-LJUBLJANA</v>
          </cell>
          <cell r="C845" t="str">
            <v>TM&amp;IAF</v>
          </cell>
          <cell r="D845">
            <v>95</v>
          </cell>
        </row>
        <row r="846">
          <cell r="B846" t="str">
            <v>Slovenia-PORTOROZ</v>
          </cell>
          <cell r="C846" t="str">
            <v>TM&amp;IAF</v>
          </cell>
          <cell r="D846">
            <v>86</v>
          </cell>
        </row>
        <row r="847">
          <cell r="B847" t="str">
            <v>Slovenia-[OTHER]</v>
          </cell>
          <cell r="C847" t="str">
            <v>TM&amp;IAF</v>
          </cell>
          <cell r="D847">
            <v>95</v>
          </cell>
        </row>
        <row r="848">
          <cell r="B848" t="str">
            <v>Slovak Republic-BRATISLAVA</v>
          </cell>
          <cell r="C848" t="str">
            <v>TM&amp;IAF</v>
          </cell>
          <cell r="D848">
            <v>93</v>
          </cell>
        </row>
        <row r="849">
          <cell r="B849" t="str">
            <v>Slovak Republic-ZILINA</v>
          </cell>
          <cell r="C849" t="str">
            <v>TM&amp;IAF</v>
          </cell>
          <cell r="D849">
            <v>56</v>
          </cell>
        </row>
        <row r="850">
          <cell r="B850" t="str">
            <v>Slovak Republic-[OTHER]</v>
          </cell>
          <cell r="C850" t="str">
            <v>TM&amp;IAF</v>
          </cell>
          <cell r="D850">
            <v>72</v>
          </cell>
        </row>
        <row r="851">
          <cell r="B851" t="str">
            <v>Sierra Leone-FREETOWN</v>
          </cell>
          <cell r="C851" t="str">
            <v>TM&amp;IAF</v>
          </cell>
          <cell r="D851">
            <v>104</v>
          </cell>
        </row>
        <row r="852">
          <cell r="B852" t="str">
            <v>Sierra Leone-[OTHER]</v>
          </cell>
          <cell r="C852" t="str">
            <v>TM&amp;IAF</v>
          </cell>
          <cell r="D852">
            <v>81</v>
          </cell>
        </row>
        <row r="853">
          <cell r="B853" t="str">
            <v>San Marino-SAN MARINO</v>
          </cell>
          <cell r="C853" t="str">
            <v>TM&amp;IAF</v>
          </cell>
          <cell r="D853">
            <v>95</v>
          </cell>
        </row>
        <row r="854">
          <cell r="B854" t="str">
            <v>Senegal-DAKAR</v>
          </cell>
          <cell r="C854" t="str">
            <v>TM&amp;IAF</v>
          </cell>
          <cell r="D854">
            <v>105</v>
          </cell>
        </row>
        <row r="855">
          <cell r="B855" t="str">
            <v>Senegal-MBOUR</v>
          </cell>
          <cell r="C855" t="str">
            <v>TM&amp;IAF</v>
          </cell>
          <cell r="D855">
            <v>82</v>
          </cell>
        </row>
        <row r="856">
          <cell r="B856" t="str">
            <v>Senegal-[OTHER]</v>
          </cell>
          <cell r="C856" t="str">
            <v>TM&amp;IAF</v>
          </cell>
          <cell r="D856">
            <v>63</v>
          </cell>
        </row>
        <row r="857">
          <cell r="B857" t="str">
            <v>Somalia-[OTHER]</v>
          </cell>
          <cell r="C857" t="str">
            <v>TM&amp;IAF</v>
          </cell>
          <cell r="D857">
            <v>57</v>
          </cell>
        </row>
        <row r="858">
          <cell r="B858" t="str">
            <v>Somalia-MOGADISHU</v>
          </cell>
          <cell r="C858" t="str">
            <v>TM&amp;IAF</v>
          </cell>
          <cell r="D858">
            <v>38</v>
          </cell>
        </row>
        <row r="859">
          <cell r="B859" t="str">
            <v>Suriname-PARAMARIBO</v>
          </cell>
          <cell r="C859" t="str">
            <v>TM&amp;IAF</v>
          </cell>
          <cell r="D859">
            <v>98</v>
          </cell>
        </row>
        <row r="860">
          <cell r="B860" t="str">
            <v>Suriname-[OTHER]</v>
          </cell>
          <cell r="C860" t="str">
            <v>TM&amp;IAF</v>
          </cell>
          <cell r="D860">
            <v>98</v>
          </cell>
        </row>
        <row r="861">
          <cell r="B861" t="str">
            <v>South Sudan-JUBA</v>
          </cell>
          <cell r="C861" t="str">
            <v>TM&amp;IAF</v>
          </cell>
          <cell r="D861">
            <v>90</v>
          </cell>
        </row>
        <row r="862">
          <cell r="B862" t="str">
            <v>South Sudan-[OTHER]</v>
          </cell>
          <cell r="C862" t="str">
            <v>TM&amp;IAF</v>
          </cell>
          <cell r="D862">
            <v>90</v>
          </cell>
        </row>
        <row r="863">
          <cell r="B863" t="str">
            <v>Sao Tome And Principe-PRINCIPE</v>
          </cell>
          <cell r="C863" t="str">
            <v>TM&amp;IAF</v>
          </cell>
          <cell r="D863">
            <v>47</v>
          </cell>
        </row>
        <row r="864">
          <cell r="B864" t="str">
            <v>Sao Tome And Principe-SAO TOME</v>
          </cell>
          <cell r="C864" t="str">
            <v>TM&amp;IAF</v>
          </cell>
          <cell r="D864">
            <v>117</v>
          </cell>
        </row>
        <row r="865">
          <cell r="B865" t="str">
            <v>El Salvador-[OTHER]</v>
          </cell>
          <cell r="C865" t="str">
            <v>TM&amp;IAF</v>
          </cell>
          <cell r="D865">
            <v>47</v>
          </cell>
        </row>
        <row r="866">
          <cell r="B866" t="str">
            <v>El Salvador-SAN SALVADOR</v>
          </cell>
          <cell r="C866" t="str">
            <v>TM&amp;IAF</v>
          </cell>
          <cell r="D866">
            <v>93</v>
          </cell>
        </row>
        <row r="867">
          <cell r="B867" t="str">
            <v>Syria-DAMASCUS</v>
          </cell>
          <cell r="C867" t="str">
            <v>TM&amp;IAF</v>
          </cell>
          <cell r="D867">
            <v>108</v>
          </cell>
        </row>
        <row r="868">
          <cell r="B868" t="str">
            <v>Syria-[OTHER]</v>
          </cell>
          <cell r="C868" t="str">
            <v>TM&amp;IAF</v>
          </cell>
          <cell r="D868">
            <v>108</v>
          </cell>
        </row>
        <row r="869">
          <cell r="B869" t="str">
            <v>Swaziland-MBABANE</v>
          </cell>
          <cell r="C869" t="str">
            <v>TM&amp;IAF</v>
          </cell>
          <cell r="D869">
            <v>63</v>
          </cell>
        </row>
        <row r="870">
          <cell r="B870" t="str">
            <v>Swaziland-[OTHER]</v>
          </cell>
          <cell r="C870" t="str">
            <v>TM&amp;IAF</v>
          </cell>
          <cell r="D870">
            <v>30</v>
          </cell>
        </row>
        <row r="871">
          <cell r="B871" t="str">
            <v>Turks And Caicos Islands-TURKS AND CAICOS ISLANDS</v>
          </cell>
          <cell r="C871" t="str">
            <v>TM&amp;IAF</v>
          </cell>
          <cell r="D871">
            <v>157</v>
          </cell>
        </row>
        <row r="872">
          <cell r="B872" t="str">
            <v>Chad-NDJAMENA</v>
          </cell>
          <cell r="C872" t="str">
            <v>TM&amp;IAF</v>
          </cell>
          <cell r="D872">
            <v>92</v>
          </cell>
        </row>
        <row r="873">
          <cell r="B873" t="str">
            <v>Chad-[OTHER]</v>
          </cell>
          <cell r="C873" t="str">
            <v>TM&amp;IAF</v>
          </cell>
          <cell r="D873">
            <v>100</v>
          </cell>
        </row>
        <row r="874">
          <cell r="B874" t="str">
            <v>Togo-LOME</v>
          </cell>
          <cell r="C874" t="str">
            <v>TM&amp;IAF</v>
          </cell>
          <cell r="D874">
            <v>101</v>
          </cell>
        </row>
        <row r="875">
          <cell r="B875" t="str">
            <v>Togo-LAMA KARA</v>
          </cell>
          <cell r="C875" t="str">
            <v>TM&amp;IAF</v>
          </cell>
          <cell r="D875">
            <v>51</v>
          </cell>
        </row>
        <row r="876">
          <cell r="B876" t="str">
            <v>Togo-SOKODE</v>
          </cell>
          <cell r="C876" t="str">
            <v>TM&amp;IAF</v>
          </cell>
          <cell r="D876">
            <v>48</v>
          </cell>
        </row>
        <row r="877">
          <cell r="B877" t="str">
            <v>Togo-[OTHER]</v>
          </cell>
          <cell r="C877" t="str">
            <v>TM&amp;IAF</v>
          </cell>
          <cell r="D877">
            <v>44</v>
          </cell>
        </row>
        <row r="878">
          <cell r="B878" t="str">
            <v>Thailand-BANGKOK</v>
          </cell>
          <cell r="C878" t="str">
            <v>TM&amp;IAF</v>
          </cell>
          <cell r="D878">
            <v>100</v>
          </cell>
        </row>
        <row r="879">
          <cell r="B879" t="str">
            <v>Thailand-CHIANG MAI</v>
          </cell>
          <cell r="C879" t="str">
            <v>TM&amp;IAF</v>
          </cell>
          <cell r="D879">
            <v>85</v>
          </cell>
        </row>
        <row r="880">
          <cell r="B880" t="str">
            <v>Thailand-CHIANG RAI</v>
          </cell>
          <cell r="C880" t="str">
            <v>TM&amp;IAF</v>
          </cell>
          <cell r="D880">
            <v>54</v>
          </cell>
        </row>
        <row r="881">
          <cell r="B881" t="str">
            <v>Thailand-HAT YAI</v>
          </cell>
          <cell r="C881" t="str">
            <v>TM&amp;IAF</v>
          </cell>
          <cell r="D881">
            <v>54</v>
          </cell>
        </row>
        <row r="882">
          <cell r="B882" t="str">
            <v>Thailand-[OTHER]</v>
          </cell>
          <cell r="C882" t="str">
            <v>TM&amp;IAF</v>
          </cell>
          <cell r="D882">
            <v>30</v>
          </cell>
        </row>
        <row r="883">
          <cell r="B883" t="str">
            <v>Thailand-PATTAYA CITY</v>
          </cell>
          <cell r="C883" t="str">
            <v>TM&amp;IAF</v>
          </cell>
          <cell r="D883">
            <v>77</v>
          </cell>
        </row>
        <row r="884">
          <cell r="B884" t="str">
            <v>Thailand-HUA HIN</v>
          </cell>
          <cell r="C884" t="str">
            <v>TM&amp;IAF</v>
          </cell>
          <cell r="D884">
            <v>67</v>
          </cell>
        </row>
        <row r="885">
          <cell r="B885" t="str">
            <v>Thailand-PHUKET</v>
          </cell>
          <cell r="C885" t="str">
            <v>TM&amp;IAF</v>
          </cell>
          <cell r="D885">
            <v>74</v>
          </cell>
        </row>
        <row r="886">
          <cell r="B886" t="str">
            <v>Thailand-KHAO LAK</v>
          </cell>
          <cell r="C886" t="str">
            <v>TM&amp;IAF</v>
          </cell>
          <cell r="D886">
            <v>74</v>
          </cell>
        </row>
        <row r="887">
          <cell r="B887" t="str">
            <v>Thailand-KRABI</v>
          </cell>
          <cell r="C887" t="str">
            <v>TM&amp;IAF</v>
          </cell>
          <cell r="D887">
            <v>74</v>
          </cell>
        </row>
        <row r="888">
          <cell r="B888" t="str">
            <v>Thailand-NONG KHAI</v>
          </cell>
          <cell r="C888" t="str">
            <v>TM&amp;IAF</v>
          </cell>
          <cell r="D888">
            <v>30</v>
          </cell>
        </row>
        <row r="889">
          <cell r="B889" t="str">
            <v>Thailand-SAMUI ISLAND</v>
          </cell>
          <cell r="C889" t="str">
            <v>TM&amp;IAF</v>
          </cell>
          <cell r="D889">
            <v>71</v>
          </cell>
        </row>
        <row r="890">
          <cell r="B890" t="str">
            <v>Tajikistan-DUSHANBE</v>
          </cell>
          <cell r="C890" t="str">
            <v>TM&amp;IAF</v>
          </cell>
          <cell r="D890">
            <v>83</v>
          </cell>
        </row>
        <row r="891">
          <cell r="B891" t="str">
            <v>Tajikistan-KHOROG</v>
          </cell>
          <cell r="C891" t="str">
            <v>TM&amp;IAF</v>
          </cell>
          <cell r="D891">
            <v>80</v>
          </cell>
        </row>
        <row r="892">
          <cell r="B892" t="str">
            <v>Tajikistan-KULOB</v>
          </cell>
          <cell r="C892" t="str">
            <v>TM&amp;IAF</v>
          </cell>
          <cell r="D892">
            <v>55</v>
          </cell>
        </row>
        <row r="893">
          <cell r="B893" t="str">
            <v>Tajikistan-[OTHER]</v>
          </cell>
          <cell r="C893" t="str">
            <v>TM&amp;IAF</v>
          </cell>
          <cell r="D893">
            <v>55</v>
          </cell>
        </row>
        <row r="894">
          <cell r="B894" t="str">
            <v>Tokelau Islands-TOKELAU ISLANDS</v>
          </cell>
          <cell r="C894" t="str">
            <v>TM&amp;IAF</v>
          </cell>
          <cell r="D894">
            <v>18</v>
          </cell>
        </row>
        <row r="895">
          <cell r="B895" t="str">
            <v>Timor-Leste-DILI</v>
          </cell>
          <cell r="C895" t="str">
            <v>TM&amp;IAF</v>
          </cell>
          <cell r="D895">
            <v>63</v>
          </cell>
        </row>
        <row r="896">
          <cell r="B896" t="str">
            <v>Timor-Leste-[OTHER]</v>
          </cell>
          <cell r="C896" t="str">
            <v>TM&amp;IAF</v>
          </cell>
          <cell r="D896">
            <v>30</v>
          </cell>
        </row>
        <row r="897">
          <cell r="B897" t="str">
            <v>Turkmenistan-ASHGABAT</v>
          </cell>
          <cell r="C897" t="str">
            <v>TM&amp;IAF</v>
          </cell>
          <cell r="D897">
            <v>69</v>
          </cell>
        </row>
        <row r="898">
          <cell r="B898" t="str">
            <v>Turkmenistan-[OTHER]</v>
          </cell>
          <cell r="C898" t="str">
            <v>TM&amp;IAF</v>
          </cell>
          <cell r="D898">
            <v>65</v>
          </cell>
        </row>
        <row r="899">
          <cell r="B899" t="str">
            <v>Tunisia-CARTHAGE</v>
          </cell>
          <cell r="C899" t="str">
            <v>TM&amp;IAF</v>
          </cell>
          <cell r="D899">
            <v>113</v>
          </cell>
        </row>
        <row r="900">
          <cell r="B900" t="str">
            <v>Tunisia-GAMMARTH</v>
          </cell>
          <cell r="C900" t="str">
            <v>TM&amp;IAF</v>
          </cell>
          <cell r="D900">
            <v>113</v>
          </cell>
        </row>
        <row r="901">
          <cell r="B901" t="str">
            <v>Tunisia-JERBA</v>
          </cell>
          <cell r="C901" t="str">
            <v>TM&amp;IAF</v>
          </cell>
          <cell r="D901">
            <v>93</v>
          </cell>
        </row>
        <row r="902">
          <cell r="B902" t="str">
            <v>Tunisia-[OTHER]</v>
          </cell>
          <cell r="C902" t="str">
            <v>TM&amp;IAF</v>
          </cell>
          <cell r="D902">
            <v>93</v>
          </cell>
        </row>
        <row r="903">
          <cell r="B903" t="str">
            <v>Tunisia-LAMARSA</v>
          </cell>
          <cell r="C903" t="str">
            <v>TM&amp;IAF</v>
          </cell>
          <cell r="D903">
            <v>113</v>
          </cell>
        </row>
        <row r="904">
          <cell r="B904" t="str">
            <v>Tunisia-TABARKA</v>
          </cell>
          <cell r="C904" t="str">
            <v>TM&amp;IAF</v>
          </cell>
          <cell r="D904">
            <v>77</v>
          </cell>
        </row>
        <row r="905">
          <cell r="B905" t="str">
            <v>Tunisia-TUNIS</v>
          </cell>
          <cell r="C905" t="str">
            <v>TM&amp;IAF</v>
          </cell>
          <cell r="D905">
            <v>113</v>
          </cell>
        </row>
        <row r="906">
          <cell r="B906" t="str">
            <v>Tunisia-TAMERZA</v>
          </cell>
          <cell r="C906" t="str">
            <v>TM&amp;IAF</v>
          </cell>
          <cell r="D906">
            <v>86</v>
          </cell>
        </row>
        <row r="907">
          <cell r="B907" t="str">
            <v>Tunisia-TOZEUR</v>
          </cell>
          <cell r="C907" t="str">
            <v>TM&amp;IAF</v>
          </cell>
          <cell r="D907">
            <v>93</v>
          </cell>
        </row>
        <row r="908">
          <cell r="B908" t="str">
            <v>Tonga-NUKUALOFA</v>
          </cell>
          <cell r="C908" t="str">
            <v>TM&amp;IAF</v>
          </cell>
          <cell r="D908">
            <v>84</v>
          </cell>
        </row>
        <row r="909">
          <cell r="B909" t="str">
            <v>Tonga-[OTHER]</v>
          </cell>
          <cell r="C909" t="str">
            <v>TM&amp;IAF</v>
          </cell>
          <cell r="D909">
            <v>84</v>
          </cell>
        </row>
        <row r="910">
          <cell r="B910" t="str">
            <v>Turkey-ANKARA</v>
          </cell>
          <cell r="C910" t="str">
            <v>TM&amp;IAF</v>
          </cell>
          <cell r="D910">
            <v>89</v>
          </cell>
        </row>
        <row r="911">
          <cell r="B911" t="str">
            <v>Turkey-ANTALYA</v>
          </cell>
          <cell r="C911" t="str">
            <v>TM&amp;IAF</v>
          </cell>
          <cell r="D911">
            <v>94</v>
          </cell>
        </row>
        <row r="912">
          <cell r="B912" t="str">
            <v>Turkey-BURSA</v>
          </cell>
          <cell r="C912" t="str">
            <v>TM&amp;IAF</v>
          </cell>
          <cell r="D912">
            <v>102</v>
          </cell>
        </row>
        <row r="913">
          <cell r="B913" t="str">
            <v>Turkey-IZMIR-CIGLI</v>
          </cell>
          <cell r="C913" t="str">
            <v>TM&amp;IAF</v>
          </cell>
          <cell r="D913">
            <v>83</v>
          </cell>
        </row>
        <row r="914">
          <cell r="B914" t="str">
            <v>Turkey-ADANA-INCIRLIK</v>
          </cell>
          <cell r="C914" t="str">
            <v>TM&amp;IAF</v>
          </cell>
          <cell r="D914">
            <v>100</v>
          </cell>
        </row>
        <row r="915">
          <cell r="B915" t="str">
            <v>Turkey-AYDIN</v>
          </cell>
          <cell r="C915" t="str">
            <v>TM&amp;IAF</v>
          </cell>
          <cell r="D915">
            <v>104</v>
          </cell>
        </row>
        <row r="916">
          <cell r="B916" t="str">
            <v>Turkey-ELMADAG</v>
          </cell>
          <cell r="C916" t="str">
            <v>TM&amp;IAF</v>
          </cell>
          <cell r="D916">
            <v>89</v>
          </cell>
        </row>
        <row r="917">
          <cell r="B917" t="str">
            <v>Turkey-GAZIANTEP CITY</v>
          </cell>
          <cell r="C917" t="str">
            <v>TM&amp;IAF</v>
          </cell>
          <cell r="D917">
            <v>98</v>
          </cell>
        </row>
        <row r="918">
          <cell r="B918" t="str">
            <v>Turkey-MANZARALI</v>
          </cell>
          <cell r="C918" t="str">
            <v>TM&amp;IAF</v>
          </cell>
          <cell r="D918">
            <v>89</v>
          </cell>
        </row>
        <row r="919">
          <cell r="B919" t="str">
            <v>Turkey-NEVSEHIR</v>
          </cell>
          <cell r="C919" t="str">
            <v>TM&amp;IAF</v>
          </cell>
          <cell r="D919">
            <v>93</v>
          </cell>
        </row>
        <row r="920">
          <cell r="B920" t="str">
            <v>Turkey-ISTANBUL</v>
          </cell>
          <cell r="C920" t="str">
            <v>TM&amp;IAF</v>
          </cell>
          <cell r="D920">
            <v>131</v>
          </cell>
        </row>
        <row r="921">
          <cell r="B921" t="str">
            <v>Turkey-YAMANLAR</v>
          </cell>
          <cell r="C921" t="str">
            <v>TM&amp;IAF</v>
          </cell>
          <cell r="D921">
            <v>83</v>
          </cell>
        </row>
        <row r="922">
          <cell r="B922" t="str">
            <v>Turkey-[OTHER]</v>
          </cell>
          <cell r="C922" t="str">
            <v>TM&amp;IAF</v>
          </cell>
          <cell r="D922">
            <v>82</v>
          </cell>
        </row>
        <row r="923">
          <cell r="B923" t="str">
            <v>Trinidad And Tobago-[OTHER]</v>
          </cell>
          <cell r="C923" t="str">
            <v>TM&amp;IAF</v>
          </cell>
          <cell r="D923">
            <v>113</v>
          </cell>
        </row>
        <row r="924">
          <cell r="B924" t="str">
            <v>Trinidad And Tobago-PORT OF SPAIN</v>
          </cell>
          <cell r="C924" t="str">
            <v>TM&amp;IAF</v>
          </cell>
          <cell r="D924">
            <v>113</v>
          </cell>
        </row>
        <row r="925">
          <cell r="B925" t="str">
            <v>Trinidad And Tobago-TOBAGO</v>
          </cell>
          <cell r="C925" t="str">
            <v>TM&amp;IAF</v>
          </cell>
          <cell r="D925">
            <v>173</v>
          </cell>
        </row>
        <row r="926">
          <cell r="B926" t="str">
            <v>Tuvalu-TUVALU</v>
          </cell>
          <cell r="C926" t="str">
            <v>TM&amp;IAF</v>
          </cell>
          <cell r="D926">
            <v>82</v>
          </cell>
        </row>
        <row r="927">
          <cell r="B927" t="str">
            <v>Taiwan-[OTHER]</v>
          </cell>
          <cell r="C927" t="str">
            <v>TM&amp;IAF</v>
          </cell>
          <cell r="D927">
            <v>71</v>
          </cell>
        </row>
        <row r="928">
          <cell r="B928" t="str">
            <v>Taiwan-TAIPEI</v>
          </cell>
          <cell r="C928" t="str">
            <v>TM&amp;IAF</v>
          </cell>
          <cell r="D928">
            <v>102</v>
          </cell>
        </row>
        <row r="929">
          <cell r="B929" t="str">
            <v>Taiwan-KAOHSIUNG</v>
          </cell>
          <cell r="C929" t="str">
            <v>TM&amp;IAF</v>
          </cell>
          <cell r="D929">
            <v>76</v>
          </cell>
        </row>
        <row r="930">
          <cell r="B930" t="str">
            <v>Taiwan-TAICHUNG</v>
          </cell>
          <cell r="C930" t="str">
            <v>TM&amp;IAF</v>
          </cell>
          <cell r="D930">
            <v>74</v>
          </cell>
        </row>
        <row r="931">
          <cell r="B931" t="str">
            <v>Tanzania-ARUSHA</v>
          </cell>
          <cell r="C931" t="str">
            <v>TM&amp;IAF</v>
          </cell>
          <cell r="D931">
            <v>100</v>
          </cell>
        </row>
        <row r="932">
          <cell r="B932" t="str">
            <v>Tanzania-MOROGORO</v>
          </cell>
          <cell r="C932" t="str">
            <v>TM&amp;IAF</v>
          </cell>
          <cell r="D932">
            <v>60</v>
          </cell>
        </row>
        <row r="933">
          <cell r="B933" t="str">
            <v>Tanzania-DAR ES SALAAM</v>
          </cell>
          <cell r="C933" t="str">
            <v>TM&amp;IAF</v>
          </cell>
          <cell r="D933">
            <v>104</v>
          </cell>
        </row>
        <row r="934">
          <cell r="B934" t="str">
            <v>Tanzania-[OTHER]</v>
          </cell>
          <cell r="C934" t="str">
            <v>TM&amp;IAF</v>
          </cell>
          <cell r="D934">
            <v>47</v>
          </cell>
        </row>
        <row r="935">
          <cell r="B935" t="str">
            <v>Tanzania-ZANZIBAR</v>
          </cell>
          <cell r="C935" t="str">
            <v>TM&amp;IAF</v>
          </cell>
          <cell r="D935">
            <v>102</v>
          </cell>
        </row>
        <row r="936">
          <cell r="B936" t="str">
            <v>Ukraine-KHARKIV</v>
          </cell>
          <cell r="C936" t="str">
            <v>TM&amp;IAF</v>
          </cell>
          <cell r="D936">
            <v>95</v>
          </cell>
        </row>
        <row r="937">
          <cell r="B937" t="str">
            <v>Ukraine-KIEV</v>
          </cell>
          <cell r="C937" t="str">
            <v>TM&amp;IAF</v>
          </cell>
          <cell r="D937">
            <v>131</v>
          </cell>
        </row>
        <row r="938">
          <cell r="B938" t="str">
            <v>Ukraine-[OTHER]</v>
          </cell>
          <cell r="C938" t="str">
            <v>TM&amp;IAF</v>
          </cell>
          <cell r="D938">
            <v>97</v>
          </cell>
        </row>
        <row r="939">
          <cell r="B939" t="str">
            <v>Uganda-FORT PORTAL</v>
          </cell>
          <cell r="C939" t="str">
            <v>TM&amp;IAF</v>
          </cell>
          <cell r="D939">
            <v>63</v>
          </cell>
        </row>
        <row r="940">
          <cell r="B940" t="str">
            <v>Uganda-GULU</v>
          </cell>
          <cell r="C940" t="str">
            <v>TM&amp;IAF</v>
          </cell>
          <cell r="D940">
            <v>48</v>
          </cell>
        </row>
        <row r="941">
          <cell r="B941" t="str">
            <v>Uganda-ENTEBBE</v>
          </cell>
          <cell r="C941" t="str">
            <v>TM&amp;IAF</v>
          </cell>
          <cell r="D941">
            <v>58</v>
          </cell>
        </row>
        <row r="942">
          <cell r="B942" t="str">
            <v>Uganda-JINJA</v>
          </cell>
          <cell r="C942" t="str">
            <v>TM&amp;IAF</v>
          </cell>
          <cell r="D942">
            <v>74</v>
          </cell>
        </row>
        <row r="943">
          <cell r="B943" t="str">
            <v>Uganda-KAMPALA</v>
          </cell>
          <cell r="C943" t="str">
            <v>TM&amp;IAF</v>
          </cell>
          <cell r="D943">
            <v>90</v>
          </cell>
        </row>
        <row r="944">
          <cell r="B944" t="str">
            <v>Uganda-MBALE</v>
          </cell>
          <cell r="C944" t="str">
            <v>TM&amp;IAF</v>
          </cell>
          <cell r="D944">
            <v>75</v>
          </cell>
        </row>
        <row r="945">
          <cell r="B945" t="str">
            <v>Uganda-[OTHER]</v>
          </cell>
          <cell r="C945" t="str">
            <v>TM&amp;IAF</v>
          </cell>
          <cell r="D945">
            <v>48</v>
          </cell>
        </row>
        <row r="946">
          <cell r="B946" t="str">
            <v>USA-ALEXANDRIA VA</v>
          </cell>
          <cell r="C946" t="str">
            <v>TM&amp;IAF</v>
          </cell>
          <cell r="D946">
            <v>69</v>
          </cell>
        </row>
        <row r="947">
          <cell r="B947" t="str">
            <v>USA-ARLINGTON VA</v>
          </cell>
          <cell r="C947" t="str">
            <v>TM&amp;IAF</v>
          </cell>
          <cell r="D947">
            <v>69</v>
          </cell>
        </row>
        <row r="948">
          <cell r="B948" t="str">
            <v>USA-ATLANTA    GA</v>
          </cell>
          <cell r="C948" t="str">
            <v>TM&amp;IAF</v>
          </cell>
          <cell r="D948">
            <v>69</v>
          </cell>
        </row>
        <row r="949">
          <cell r="B949" t="str">
            <v>USA-AUSTIN     TX</v>
          </cell>
          <cell r="C949" t="str">
            <v>TM&amp;IAF</v>
          </cell>
          <cell r="D949">
            <v>59</v>
          </cell>
        </row>
        <row r="950">
          <cell r="B950" t="str">
            <v>USA-BALTIMORE  MD</v>
          </cell>
          <cell r="C950" t="str">
            <v>TM&amp;IAF</v>
          </cell>
          <cell r="D950">
            <v>69</v>
          </cell>
        </row>
        <row r="951">
          <cell r="B951" t="str">
            <v>USA-BOSTON     MA</v>
          </cell>
          <cell r="C951" t="str">
            <v>TM&amp;IAF</v>
          </cell>
          <cell r="D951">
            <v>69</v>
          </cell>
        </row>
        <row r="952">
          <cell r="B952" t="str">
            <v>USA-HOUSTON    TX</v>
          </cell>
          <cell r="C952" t="str">
            <v>TM&amp;IAF</v>
          </cell>
          <cell r="D952">
            <v>59</v>
          </cell>
        </row>
        <row r="953">
          <cell r="B953" t="str">
            <v>USA-LAS VEGAS  NV</v>
          </cell>
          <cell r="C953" t="str">
            <v>TM&amp;IAF</v>
          </cell>
          <cell r="D953">
            <v>64</v>
          </cell>
        </row>
        <row r="954">
          <cell r="B954" t="str">
            <v>USA-LOS ANGELES, CA</v>
          </cell>
          <cell r="C954" t="str">
            <v>TM&amp;IAF</v>
          </cell>
          <cell r="D954">
            <v>64</v>
          </cell>
        </row>
        <row r="955">
          <cell r="B955" t="str">
            <v>USA-MIAMI      FL</v>
          </cell>
          <cell r="C955" t="str">
            <v>TM&amp;IAF</v>
          </cell>
          <cell r="D955">
            <v>64</v>
          </cell>
        </row>
        <row r="956">
          <cell r="B956" t="str">
            <v>USA-NASHVILLE  TN</v>
          </cell>
          <cell r="C956" t="str">
            <v>TM&amp;IAF</v>
          </cell>
          <cell r="D956">
            <v>59</v>
          </cell>
        </row>
        <row r="957">
          <cell r="B957" t="str">
            <v>USA-NEW ORLEANS LA</v>
          </cell>
          <cell r="C957" t="str">
            <v>TM&amp;IAF</v>
          </cell>
          <cell r="D957">
            <v>64</v>
          </cell>
        </row>
        <row r="958">
          <cell r="B958" t="str">
            <v>USA-NEW YORK   NY</v>
          </cell>
          <cell r="C958" t="str">
            <v>TM&amp;IAF</v>
          </cell>
          <cell r="D958">
            <v>74</v>
          </cell>
        </row>
        <row r="959">
          <cell r="B959" t="str">
            <v>USA-NEWARK NJ</v>
          </cell>
          <cell r="C959" t="str">
            <v>TM&amp;IAF</v>
          </cell>
          <cell r="D959">
            <v>64</v>
          </cell>
        </row>
        <row r="960">
          <cell r="B960" t="str">
            <v>USA-ONTARIO    CA</v>
          </cell>
          <cell r="C960" t="str">
            <v>TM&amp;IAF</v>
          </cell>
          <cell r="D960">
            <v>54</v>
          </cell>
        </row>
        <row r="961">
          <cell r="B961" t="str">
            <v>USA-ORLANDO    FL</v>
          </cell>
          <cell r="C961" t="str">
            <v>TM&amp;IAF</v>
          </cell>
          <cell r="D961">
            <v>59</v>
          </cell>
        </row>
        <row r="962">
          <cell r="B962" t="str">
            <v>USA-Other or Unknown City</v>
          </cell>
          <cell r="C962" t="str">
            <v>TM&amp;IAF</v>
          </cell>
          <cell r="D962">
            <v>51</v>
          </cell>
        </row>
        <row r="963">
          <cell r="B963" t="str">
            <v>USA-PHILADELPH PA</v>
          </cell>
          <cell r="C963" t="str">
            <v>TM&amp;IAF</v>
          </cell>
          <cell r="D963">
            <v>64</v>
          </cell>
        </row>
        <row r="964">
          <cell r="B964" t="str">
            <v>USA-PHOENIX    AZ</v>
          </cell>
          <cell r="C964" t="str">
            <v>TM&amp;IAF</v>
          </cell>
          <cell r="D964">
            <v>59</v>
          </cell>
        </row>
        <row r="965">
          <cell r="B965" t="str">
            <v>USA-SAN FRANCISCO, CA</v>
          </cell>
          <cell r="C965" t="str">
            <v>TM&amp;IAF</v>
          </cell>
          <cell r="D965">
            <v>74</v>
          </cell>
        </row>
        <row r="966">
          <cell r="B966" t="str">
            <v>USA-SEATTLE    WA</v>
          </cell>
          <cell r="C966" t="str">
            <v>TM&amp;IAF</v>
          </cell>
          <cell r="D966">
            <v>74</v>
          </cell>
        </row>
        <row r="967">
          <cell r="B967" t="str">
            <v>USA-WASHINGTON DC</v>
          </cell>
          <cell r="C967" t="str">
            <v>TM&amp;IAF</v>
          </cell>
          <cell r="D967">
            <v>69</v>
          </cell>
        </row>
        <row r="968">
          <cell r="B968" t="str">
            <v>Uruguay-MONTEVIDEO</v>
          </cell>
          <cell r="C968" t="str">
            <v>TM&amp;IAF</v>
          </cell>
          <cell r="D968">
            <v>92</v>
          </cell>
        </row>
        <row r="969">
          <cell r="B969" t="str">
            <v>Uruguay-[OTHER]</v>
          </cell>
          <cell r="C969" t="str">
            <v>TM&amp;IAF</v>
          </cell>
          <cell r="D969">
            <v>92</v>
          </cell>
        </row>
        <row r="970">
          <cell r="B970" t="str">
            <v>Uruguay-COLONIA</v>
          </cell>
          <cell r="C970" t="str">
            <v>TM&amp;IAF</v>
          </cell>
          <cell r="D970">
            <v>79</v>
          </cell>
        </row>
        <row r="971">
          <cell r="B971" t="str">
            <v>Uruguay-PUNTA DEL ESTE</v>
          </cell>
          <cell r="C971" t="str">
            <v>TM&amp;IAF</v>
          </cell>
          <cell r="D971">
            <v>121</v>
          </cell>
        </row>
        <row r="972">
          <cell r="B972" t="str">
            <v>Uzbekistan-[OTHER]</v>
          </cell>
          <cell r="C972" t="str">
            <v>TM&amp;IAF</v>
          </cell>
          <cell r="D972">
            <v>62</v>
          </cell>
        </row>
        <row r="973">
          <cell r="B973" t="str">
            <v>Uzbekistan-TASHKENT</v>
          </cell>
          <cell r="C973" t="str">
            <v>TM&amp;IAF</v>
          </cell>
          <cell r="D973">
            <v>99</v>
          </cell>
        </row>
        <row r="974">
          <cell r="B974" t="str">
            <v>Holy See-HOLY SEE (Vatican City State)</v>
          </cell>
          <cell r="C974" t="str">
            <v>TM&amp;IAF</v>
          </cell>
          <cell r="D974">
            <v>132</v>
          </cell>
        </row>
        <row r="975">
          <cell r="B975" t="str">
            <v>Saint Vincent And The Grenadines-SAINT VINCENT AND THE GRENADINES</v>
          </cell>
          <cell r="C975" t="str">
            <v>TM&amp;IAF</v>
          </cell>
          <cell r="D975">
            <v>91</v>
          </cell>
        </row>
        <row r="976">
          <cell r="B976" t="str">
            <v>Venezuela-BARQUISIMETO</v>
          </cell>
          <cell r="C976" t="str">
            <v>TM&amp;IAF</v>
          </cell>
          <cell r="D976">
            <v>299</v>
          </cell>
        </row>
        <row r="977">
          <cell r="B977" t="str">
            <v>Venezuela-MARACAIBO</v>
          </cell>
          <cell r="C977" t="str">
            <v>TM&amp;IAF</v>
          </cell>
          <cell r="D977">
            <v>287</v>
          </cell>
        </row>
        <row r="978">
          <cell r="B978" t="str">
            <v>Venezuela-CARACAS</v>
          </cell>
          <cell r="C978" t="str">
            <v>TM&amp;IAF</v>
          </cell>
          <cell r="D978">
            <v>261</v>
          </cell>
        </row>
        <row r="979">
          <cell r="B979" t="str">
            <v>Venezuela-PORLAMAR</v>
          </cell>
          <cell r="C979" t="str">
            <v>TM&amp;IAF</v>
          </cell>
          <cell r="D979">
            <v>281</v>
          </cell>
        </row>
        <row r="980">
          <cell r="B980" t="str">
            <v>Venezuela-PUERTO LA CRUZ</v>
          </cell>
          <cell r="C980" t="str">
            <v>TM&amp;IAF</v>
          </cell>
          <cell r="D980">
            <v>206</v>
          </cell>
        </row>
        <row r="981">
          <cell r="B981" t="str">
            <v>Venezuela-[OTHER]</v>
          </cell>
          <cell r="C981" t="str">
            <v>TM&amp;IAF</v>
          </cell>
          <cell r="D981">
            <v>206</v>
          </cell>
        </row>
        <row r="982">
          <cell r="B982" t="str">
            <v>Venezuela-PUERTO ORDAZ</v>
          </cell>
          <cell r="C982" t="str">
            <v>TM&amp;IAF</v>
          </cell>
          <cell r="D982">
            <v>214</v>
          </cell>
        </row>
        <row r="983">
          <cell r="B983" t="str">
            <v>Venezuela-PUNTO FIJO</v>
          </cell>
          <cell r="C983" t="str">
            <v>TM&amp;IAF</v>
          </cell>
          <cell r="D983">
            <v>231</v>
          </cell>
        </row>
        <row r="984">
          <cell r="B984" t="str">
            <v>Venezuela-SAN CRISTOBAL</v>
          </cell>
          <cell r="C984" t="str">
            <v>TM&amp;IAF</v>
          </cell>
          <cell r="D984">
            <v>268</v>
          </cell>
        </row>
        <row r="985">
          <cell r="B985" t="str">
            <v>Venezuela-VALENCIA</v>
          </cell>
          <cell r="C985" t="str">
            <v>TM&amp;IAF</v>
          </cell>
          <cell r="D985">
            <v>256</v>
          </cell>
        </row>
        <row r="986">
          <cell r="B986" t="str">
            <v>Virgin Islands, British-VIRGIN ISLANDS, BRITISH</v>
          </cell>
          <cell r="C986" t="str">
            <v>TM&amp;IAF</v>
          </cell>
          <cell r="D986">
            <v>100</v>
          </cell>
        </row>
        <row r="987">
          <cell r="B987" t="str">
            <v>Vietnam-DALAT</v>
          </cell>
          <cell r="C987" t="str">
            <v>TM&amp;IAF</v>
          </cell>
          <cell r="D987">
            <v>90</v>
          </cell>
        </row>
        <row r="988">
          <cell r="B988" t="str">
            <v>Vietnam-DANANG</v>
          </cell>
          <cell r="C988" t="str">
            <v>TM&amp;IAF</v>
          </cell>
          <cell r="D988">
            <v>98</v>
          </cell>
        </row>
        <row r="989">
          <cell r="B989" t="str">
            <v>Vietnam-HANOI</v>
          </cell>
          <cell r="C989" t="str">
            <v>TM&amp;IAF</v>
          </cell>
          <cell r="D989">
            <v>98</v>
          </cell>
        </row>
        <row r="990">
          <cell r="B990" t="str">
            <v>Vietnam-HO CHI MINH CITY</v>
          </cell>
          <cell r="C990" t="str">
            <v>TM&amp;IAF</v>
          </cell>
          <cell r="D990">
            <v>86</v>
          </cell>
        </row>
        <row r="991">
          <cell r="B991" t="str">
            <v>Vietnam-[OTHER]</v>
          </cell>
          <cell r="C991" t="str">
            <v>TM&amp;IAF</v>
          </cell>
          <cell r="D991">
            <v>85</v>
          </cell>
        </row>
        <row r="992">
          <cell r="B992" t="str">
            <v>Vanuatu-[OTHER]</v>
          </cell>
          <cell r="C992" t="str">
            <v>TM&amp;IAF</v>
          </cell>
          <cell r="D992">
            <v>13</v>
          </cell>
        </row>
        <row r="993">
          <cell r="B993" t="str">
            <v>Vanuatu-PORT VILA</v>
          </cell>
          <cell r="C993" t="str">
            <v>TM&amp;IAF</v>
          </cell>
          <cell r="D993">
            <v>119</v>
          </cell>
        </row>
        <row r="994">
          <cell r="B994" t="str">
            <v>Vanuatu-SANTOS</v>
          </cell>
          <cell r="C994" t="str">
            <v>TM&amp;IAF</v>
          </cell>
          <cell r="D994">
            <v>114</v>
          </cell>
        </row>
        <row r="995">
          <cell r="B995" t="str">
            <v>Vanuatu-TANNA ISLAND</v>
          </cell>
          <cell r="C995" t="str">
            <v>TM&amp;IAF</v>
          </cell>
          <cell r="D995">
            <v>96</v>
          </cell>
        </row>
        <row r="996">
          <cell r="B996" t="str">
            <v>Wallis And Futuna-WALLIS AND FUTUNA</v>
          </cell>
          <cell r="C996" t="str">
            <v>TM&amp;IAF</v>
          </cell>
          <cell r="D996">
            <v>64</v>
          </cell>
        </row>
        <row r="997">
          <cell r="B997" t="str">
            <v>Samoa Islands-SAMOA</v>
          </cell>
          <cell r="C997" t="str">
            <v>TM&amp;IAF</v>
          </cell>
          <cell r="D997">
            <v>114</v>
          </cell>
        </row>
        <row r="998">
          <cell r="B998" t="str">
            <v>Kosovo-PRISTINA</v>
          </cell>
          <cell r="C998" t="str">
            <v>TM&amp;IAF</v>
          </cell>
          <cell r="D998">
            <v>63</v>
          </cell>
        </row>
        <row r="999">
          <cell r="B999" t="str">
            <v>Kosovo-[OTHER]</v>
          </cell>
          <cell r="C999" t="str">
            <v>TM&amp;IAF</v>
          </cell>
          <cell r="D999">
            <v>46</v>
          </cell>
        </row>
        <row r="1000">
          <cell r="B1000" t="str">
            <v>Yemen-ADEN</v>
          </cell>
          <cell r="C1000" t="str">
            <v>TM&amp;IAF</v>
          </cell>
          <cell r="D1000">
            <v>58</v>
          </cell>
        </row>
        <row r="1001">
          <cell r="B1001" t="str">
            <v>Yemen-[OTHER]</v>
          </cell>
          <cell r="C1001" t="str">
            <v>TM&amp;IAF</v>
          </cell>
          <cell r="D1001">
            <v>65</v>
          </cell>
        </row>
        <row r="1002">
          <cell r="B1002" t="str">
            <v>Yemen-SANAA</v>
          </cell>
          <cell r="C1002" t="str">
            <v>TM&amp;IAF</v>
          </cell>
          <cell r="D1002">
            <v>95</v>
          </cell>
        </row>
        <row r="1003">
          <cell r="B1003" t="str">
            <v>Mayotte Islands-MAYOTTE ISLANDS</v>
          </cell>
          <cell r="C1003" t="str">
            <v>TM&amp;IAF</v>
          </cell>
          <cell r="D1003">
            <v>66</v>
          </cell>
        </row>
        <row r="1004">
          <cell r="B1004" t="str">
            <v>South Africa-BLOEMFONTEIN</v>
          </cell>
          <cell r="C1004" t="str">
            <v>TM&amp;IAF</v>
          </cell>
          <cell r="D1004">
            <v>61</v>
          </cell>
        </row>
        <row r="1005">
          <cell r="B1005" t="str">
            <v>South Africa-CAPE TOWN</v>
          </cell>
          <cell r="C1005" t="str">
            <v>TM&amp;IAF</v>
          </cell>
          <cell r="D1005">
            <v>81</v>
          </cell>
        </row>
        <row r="1006">
          <cell r="B1006" t="str">
            <v>South Africa-DURBAN</v>
          </cell>
          <cell r="C1006" t="str">
            <v>TM&amp;IAF</v>
          </cell>
          <cell r="D1006">
            <v>75</v>
          </cell>
        </row>
        <row r="1007">
          <cell r="B1007" t="str">
            <v>South Africa-SUN CITY</v>
          </cell>
          <cell r="C1007" t="str">
            <v>TM&amp;IAF</v>
          </cell>
          <cell r="D1007">
            <v>72</v>
          </cell>
        </row>
        <row r="1008">
          <cell r="B1008" t="str">
            <v>South Africa-JOHANNESBURG</v>
          </cell>
          <cell r="C1008" t="str">
            <v>TM&amp;IAF</v>
          </cell>
          <cell r="D1008">
            <v>89</v>
          </cell>
        </row>
        <row r="1009">
          <cell r="B1009" t="str">
            <v>South Africa-[OTHER]</v>
          </cell>
          <cell r="C1009" t="str">
            <v>TM&amp;IAF</v>
          </cell>
          <cell r="D1009">
            <v>55</v>
          </cell>
        </row>
        <row r="1010">
          <cell r="B1010" t="str">
            <v>South Africa-PRETORIA</v>
          </cell>
          <cell r="C1010" t="str">
            <v>TM&amp;IAF</v>
          </cell>
          <cell r="D1010">
            <v>80</v>
          </cell>
        </row>
        <row r="1011">
          <cell r="B1011" t="str">
            <v>Zambia - International - LIVINGSTONE</v>
          </cell>
          <cell r="C1011" t="str">
            <v>TM&amp;IAF</v>
          </cell>
          <cell r="D1011">
            <v>103</v>
          </cell>
        </row>
        <row r="1012">
          <cell r="B1012" t="str">
            <v>Zambia - International - LUSAKA</v>
          </cell>
          <cell r="C1012" t="str">
            <v>TM&amp;IAF</v>
          </cell>
          <cell r="D1012">
            <v>95</v>
          </cell>
        </row>
        <row r="1013">
          <cell r="B1013" t="str">
            <v>Zambia - International - [OTHER]</v>
          </cell>
          <cell r="C1013" t="str">
            <v>TM&amp;IAF</v>
          </cell>
          <cell r="D1013">
            <v>80</v>
          </cell>
        </row>
        <row r="1014">
          <cell r="B1014" t="str">
            <v>Zimbabwe-HARARE</v>
          </cell>
          <cell r="C1014" t="str">
            <v>TM&amp;IAF</v>
          </cell>
          <cell r="D1014">
            <v>142</v>
          </cell>
        </row>
        <row r="1015">
          <cell r="B1015" t="str">
            <v>Zimbabwe-BULAWAYO</v>
          </cell>
          <cell r="C1015" t="str">
            <v>TM&amp;IAF</v>
          </cell>
          <cell r="D1015">
            <v>90</v>
          </cell>
        </row>
        <row r="1016">
          <cell r="B1016" t="str">
            <v>Zimbabwe-[OTHER]</v>
          </cell>
          <cell r="C1016" t="str">
            <v>TM&amp;IAF</v>
          </cell>
          <cell r="D1016">
            <v>80</v>
          </cell>
        </row>
        <row r="1017">
          <cell r="B1017" t="str">
            <v>Zimbabwe-VICTORIA FALLS</v>
          </cell>
          <cell r="C1017" t="str">
            <v>TM&amp;IAF</v>
          </cell>
          <cell r="D1017">
            <v>138</v>
          </cell>
        </row>
      </sheetData>
      <sheetData sheetId="19">
        <row r="27">
          <cell r="B27" t="str">
            <v>resource_id</v>
          </cell>
        </row>
      </sheetData>
      <sheetData sheetId="20">
        <row r="11">
          <cell r="B11" t="str">
            <v>- Select Currency -</v>
          </cell>
        </row>
        <row r="12">
          <cell r="B12" t="str">
            <v>USD</v>
          </cell>
          <cell r="C12">
            <v>1</v>
          </cell>
        </row>
        <row r="13">
          <cell r="B13" t="str">
            <v>AUD</v>
          </cell>
          <cell r="C13">
            <v>1.27</v>
          </cell>
        </row>
        <row r="14">
          <cell r="B14" t="str">
            <v>BDT</v>
          </cell>
          <cell r="C14">
            <v>79</v>
          </cell>
        </row>
        <row r="15">
          <cell r="B15" t="str">
            <v>GBP</v>
          </cell>
          <cell r="C15">
            <v>0.78</v>
          </cell>
        </row>
        <row r="16">
          <cell r="B16" t="str">
            <v>KHR</v>
          </cell>
          <cell r="C16">
            <v>4080</v>
          </cell>
        </row>
        <row r="17">
          <cell r="B17" t="str">
            <v>CAD</v>
          </cell>
          <cell r="C17">
            <v>1.25</v>
          </cell>
        </row>
        <row r="18">
          <cell r="B18" t="str">
            <v>DKK</v>
          </cell>
          <cell r="C18">
            <v>6.2</v>
          </cell>
        </row>
        <row r="19">
          <cell r="B19" t="str">
            <v>EGP</v>
          </cell>
          <cell r="C19">
            <v>17.7</v>
          </cell>
        </row>
        <row r="20">
          <cell r="B20" t="str">
            <v>GHS</v>
          </cell>
          <cell r="C20">
            <v>4.5</v>
          </cell>
        </row>
        <row r="21">
          <cell r="B21" t="str">
            <v>INR</v>
          </cell>
          <cell r="C21">
            <v>64</v>
          </cell>
        </row>
        <row r="22">
          <cell r="B22" t="str">
            <v>IDR</v>
          </cell>
          <cell r="C22">
            <v>13500</v>
          </cell>
        </row>
        <row r="23">
          <cell r="B23" t="str">
            <v>JPY</v>
          </cell>
          <cell r="C23">
            <v>110</v>
          </cell>
        </row>
        <row r="24">
          <cell r="B24" t="str">
            <v>MWK</v>
          </cell>
          <cell r="C24">
            <v>730</v>
          </cell>
        </row>
        <row r="25">
          <cell r="B25" t="str">
            <v>MYR</v>
          </cell>
          <cell r="C25">
            <v>4.3</v>
          </cell>
        </row>
        <row r="26">
          <cell r="B26" t="str">
            <v>NZD</v>
          </cell>
          <cell r="C26">
            <v>1.4</v>
          </cell>
        </row>
        <row r="27">
          <cell r="B27" t="str">
            <v>NOK</v>
          </cell>
          <cell r="C27">
            <v>8</v>
          </cell>
        </row>
        <row r="28">
          <cell r="B28" t="str">
            <v>PHP</v>
          </cell>
          <cell r="C28">
            <v>51</v>
          </cell>
        </row>
        <row r="29">
          <cell r="B29" t="str">
            <v>SBD</v>
          </cell>
          <cell r="C29">
            <v>7.6</v>
          </cell>
        </row>
        <row r="30">
          <cell r="B30" t="str">
            <v>SEK</v>
          </cell>
          <cell r="C30">
            <v>8.1</v>
          </cell>
        </row>
        <row r="31">
          <cell r="B31" t="str">
            <v>CHF</v>
          </cell>
          <cell r="C31">
            <v>0.96</v>
          </cell>
        </row>
        <row r="32">
          <cell r="B32" t="str">
            <v>ZMW</v>
          </cell>
          <cell r="C32">
            <v>9</v>
          </cell>
        </row>
        <row r="33">
          <cell r="B33" t="str">
            <v>MMK</v>
          </cell>
          <cell r="C33">
            <v>1360</v>
          </cell>
        </row>
        <row r="34">
          <cell r="B34" t="str">
            <v>EUR</v>
          </cell>
          <cell r="C34">
            <v>0.85</v>
          </cell>
        </row>
        <row r="35">
          <cell r="B35" t="str">
            <v>SLL</v>
          </cell>
          <cell r="C35">
            <v>8000</v>
          </cell>
        </row>
      </sheetData>
      <sheetData sheetId="21"/>
      <sheetData sheetId="22"/>
      <sheetData sheetId="23"/>
      <sheetData sheetId="24"/>
      <sheetData sheetId="25">
        <row r="1">
          <cell r="B1" t="str">
            <v>select *</v>
          </cell>
        </row>
      </sheetData>
      <sheetData sheetId="26">
        <row r="1">
          <cell r="B1" t="str">
            <v>select *</v>
          </cell>
        </row>
      </sheetData>
      <sheetData sheetId="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ntrol"/>
      <sheetName val="ServiceArea postback"/>
      <sheetName val="RESNO lookup2"/>
      <sheetName val="AEC lookup"/>
      <sheetName val="Summary"/>
      <sheetName val="FTEBudget postback"/>
      <sheetName val="FTEBudget_ORI"/>
      <sheetName val="FTEBudget"/>
      <sheetName val="RESNO Lookup"/>
      <sheetName val="ServiceArea"/>
      <sheetName val="BA1"/>
      <sheetName val="BA2"/>
      <sheetName val="BUS3"/>
      <sheetName val="BUS4"/>
      <sheetName val="BUS5"/>
      <sheetName val="BUS6"/>
      <sheetName val="Bus1Postback"/>
      <sheetName val="Bus2Postback"/>
      <sheetName val="Bus3Postback"/>
      <sheetName val="Bus4Postback"/>
      <sheetName val="Bus5Postback"/>
      <sheetName val="Bus6Postback"/>
      <sheetName val="Questions"/>
      <sheetName val="Change Requests"/>
      <sheetName val="Sheet1"/>
      <sheetName val="Sheet2"/>
    </sheetNames>
    <sheetDataSet>
      <sheetData sheetId="0"/>
      <sheetData sheetId="1"/>
      <sheetData sheetId="2"/>
      <sheetData sheetId="3">
        <row r="2">
          <cell r="A2">
            <v>90010</v>
          </cell>
          <cell r="B2" t="str">
            <v>A. Personnel Costs</v>
          </cell>
          <cell r="C2" t="str">
            <v>M110</v>
          </cell>
          <cell r="D2" t="str">
            <v>A</v>
          </cell>
        </row>
        <row r="3">
          <cell r="A3">
            <v>90030</v>
          </cell>
          <cell r="B3" t="str">
            <v>A. Personnel Costs (Vacant Positions</v>
          </cell>
          <cell r="C3" t="str">
            <v>M110</v>
          </cell>
          <cell r="D3" t="str">
            <v>A</v>
          </cell>
        </row>
        <row r="4">
          <cell r="A4">
            <v>90040</v>
          </cell>
          <cell r="B4" t="str">
            <v>B. Consultancy</v>
          </cell>
          <cell r="C4" t="str">
            <v>M120</v>
          </cell>
          <cell r="D4" t="str">
            <v>B</v>
          </cell>
        </row>
        <row r="5">
          <cell r="A5">
            <v>90050</v>
          </cell>
          <cell r="B5" t="str">
            <v>C. Travel</v>
          </cell>
          <cell r="C5" t="str">
            <v>M210</v>
          </cell>
          <cell r="D5" t="str">
            <v>C</v>
          </cell>
        </row>
        <row r="6">
          <cell r="A6">
            <v>90060</v>
          </cell>
          <cell r="B6" t="str">
            <v>D. Operating Expenses</v>
          </cell>
          <cell r="C6" t="str">
            <v>M310</v>
          </cell>
          <cell r="D6" t="str">
            <v>D</v>
          </cell>
        </row>
        <row r="7">
          <cell r="A7">
            <v>90070</v>
          </cell>
          <cell r="B7" t="str">
            <v>E. Publication</v>
          </cell>
          <cell r="C7" t="str">
            <v>M330</v>
          </cell>
          <cell r="D7" t="str">
            <v>E</v>
          </cell>
        </row>
        <row r="8">
          <cell r="A8">
            <v>90080</v>
          </cell>
          <cell r="B8" t="str">
            <v>F. Partner's Training</v>
          </cell>
          <cell r="C8" t="str">
            <v>M520</v>
          </cell>
          <cell r="D8" t="str">
            <v>F</v>
          </cell>
        </row>
        <row r="9">
          <cell r="A9">
            <v>90090</v>
          </cell>
          <cell r="B9" t="str">
            <v>F. Training and Workshop</v>
          </cell>
          <cell r="C9" t="str">
            <v>M510</v>
          </cell>
          <cell r="D9" t="str">
            <v>F</v>
          </cell>
        </row>
        <row r="10">
          <cell r="A10">
            <v>90100</v>
          </cell>
          <cell r="B10" t="str">
            <v>G. Collaborators (non CG)</v>
          </cell>
          <cell r="C10" t="str">
            <v>M610</v>
          </cell>
          <cell r="D10" t="str">
            <v>G</v>
          </cell>
        </row>
        <row r="11">
          <cell r="A11">
            <v>90102</v>
          </cell>
          <cell r="B11" t="str">
            <v>G. Collaborators (CG)</v>
          </cell>
          <cell r="C11" t="str">
            <v>M620</v>
          </cell>
          <cell r="D11" t="str">
            <v>G</v>
          </cell>
        </row>
        <row r="12">
          <cell r="A12">
            <v>90110</v>
          </cell>
          <cell r="B12" t="str">
            <v>H. Capital</v>
          </cell>
          <cell r="C12" t="str">
            <v>M410</v>
          </cell>
          <cell r="D12" t="str">
            <v>H</v>
          </cell>
        </row>
        <row r="13">
          <cell r="A13">
            <v>90130</v>
          </cell>
          <cell r="B13" t="str">
            <v>I. Facility Maintenance</v>
          </cell>
          <cell r="C13" t="str">
            <v>M320</v>
          </cell>
          <cell r="D13" t="str">
            <v>I</v>
          </cell>
        </row>
        <row r="14">
          <cell r="A14">
            <v>90120</v>
          </cell>
          <cell r="B14" t="str">
            <v>Ia.  IT Service Charge</v>
          </cell>
          <cell r="C14" t="str">
            <v>M888</v>
          </cell>
          <cell r="D14" t="str">
            <v>Ia</v>
          </cell>
        </row>
        <row r="15">
          <cell r="A15">
            <v>90160</v>
          </cell>
          <cell r="B15" t="str">
            <v>K. Contingency</v>
          </cell>
          <cell r="C15" t="str">
            <v>M920</v>
          </cell>
          <cell r="D15" t="str">
            <v>K</v>
          </cell>
        </row>
        <row r="16">
          <cell r="A16">
            <v>90170</v>
          </cell>
          <cell r="B16" t="str">
            <v>L. Others</v>
          </cell>
          <cell r="C16" t="str">
            <v>M910</v>
          </cell>
          <cell r="D16" t="str">
            <v>L</v>
          </cell>
        </row>
        <row r="17">
          <cell r="A17">
            <v>90190</v>
          </cell>
          <cell r="B17" t="str">
            <v>N. Institutional Overhead</v>
          </cell>
          <cell r="C17" t="str">
            <v>M810</v>
          </cell>
          <cell r="D17" t="str">
            <v>N</v>
          </cell>
        </row>
        <row r="18">
          <cell r="A18">
            <v>90200</v>
          </cell>
          <cell r="B18" t="str">
            <v>O. Consortium Costs</v>
          </cell>
          <cell r="C18" t="str">
            <v>Z932</v>
          </cell>
          <cell r="D18" t="str">
            <v>O</v>
          </cell>
        </row>
        <row r="19">
          <cell r="A19">
            <v>90140</v>
          </cell>
          <cell r="B19" t="str">
            <v>Admin Expenses</v>
          </cell>
          <cell r="C19" t="str">
            <v>M710</v>
          </cell>
        </row>
      </sheetData>
      <sheetData sheetId="4"/>
      <sheetData sheetId="5"/>
      <sheetData sheetId="6"/>
      <sheetData sheetId="7">
        <row r="11">
          <cell r="E11" t="str">
            <v>&lt;CostC&gt;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ed Budget 2018-19"/>
      <sheetName val="Details Budget"/>
      <sheetName val="Eastern Zone budget"/>
      <sheetName val="Sheet1"/>
      <sheetName val="Nov'18"/>
      <sheetName val="IR Budget"/>
      <sheetName val="CODEC Budget"/>
      <sheetName val="COAST TRUST Budget"/>
      <sheetName val="CNRS Budget"/>
      <sheetName val="Staff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7">
          <cell r="A27" t="str">
            <v>F10001</v>
          </cell>
          <cell r="B27" t="str">
            <v>Lifa, Frackson</v>
          </cell>
          <cell r="C27" t="str">
            <v>Field Assistant</v>
          </cell>
          <cell r="D27">
            <v>411.84</v>
          </cell>
          <cell r="E27" t="str">
            <v>F10001 - Lifa, Frackson</v>
          </cell>
        </row>
        <row r="28">
          <cell r="A28" t="str">
            <v>F10006</v>
          </cell>
          <cell r="B28" t="str">
            <v>Chandra Sarker, Tapan</v>
          </cell>
          <cell r="C28" t="str">
            <v>Messenger</v>
          </cell>
          <cell r="D28">
            <v>504</v>
          </cell>
          <cell r="E28" t="str">
            <v>F10006 - Chandra Sarker, Tapan</v>
          </cell>
        </row>
        <row r="29">
          <cell r="A29" t="str">
            <v>F10008</v>
          </cell>
          <cell r="B29" t="str">
            <v>Hossain, Md. Anwar</v>
          </cell>
          <cell r="C29" t="str">
            <v>Driver</v>
          </cell>
          <cell r="D29">
            <v>636.48</v>
          </cell>
          <cell r="E29" t="str">
            <v>F10008 - Hossain, Md. Anwar</v>
          </cell>
        </row>
        <row r="30">
          <cell r="A30" t="str">
            <v>F10009</v>
          </cell>
          <cell r="B30" t="str">
            <v>Yehia Abou Zaid, Mohamed</v>
          </cell>
          <cell r="C30" t="str">
            <v>Research fellow</v>
          </cell>
          <cell r="D30">
            <v>1412.64</v>
          </cell>
          <cell r="E30" t="str">
            <v>F10009 - Yehia Abou Zaid, Mohamed</v>
          </cell>
        </row>
        <row r="31">
          <cell r="A31" t="str">
            <v>F10011</v>
          </cell>
          <cell r="B31" t="str">
            <v>Abdel Salam Mourad, Essam</v>
          </cell>
          <cell r="C31" t="str">
            <v>Accountant/Cashier</v>
          </cell>
          <cell r="D31">
            <v>836.64</v>
          </cell>
          <cell r="E31" t="str">
            <v>F10011 - Abdel Salam Mourad, Essam</v>
          </cell>
        </row>
        <row r="32">
          <cell r="A32" t="str">
            <v>F10013</v>
          </cell>
          <cell r="B32" t="str">
            <v>Ali Zein El-Abdeen, Samir</v>
          </cell>
          <cell r="C32" t="str">
            <v>Administration Officer</v>
          </cell>
          <cell r="D32">
            <v>1061.28</v>
          </cell>
          <cell r="E32" t="str">
            <v>F10013 - Ali Zein El-Abdeen, Samir</v>
          </cell>
        </row>
        <row r="33">
          <cell r="A33" t="str">
            <v>F10016</v>
          </cell>
          <cell r="B33" t="str">
            <v>Hassan El-Naggar, Mahmoud</v>
          </cell>
          <cell r="C33" t="str">
            <v>Engineering Supervisor</v>
          </cell>
          <cell r="D33">
            <v>1349.28</v>
          </cell>
          <cell r="E33" t="str">
            <v>F10016 - Hassan El-Naggar, Mahmoud</v>
          </cell>
        </row>
        <row r="34">
          <cell r="A34" t="str">
            <v>F10017</v>
          </cell>
          <cell r="B34" t="str">
            <v>Ahmed Khalil, Karam</v>
          </cell>
          <cell r="C34" t="str">
            <v>Engineering Technician</v>
          </cell>
          <cell r="D34">
            <v>623.52</v>
          </cell>
          <cell r="E34" t="str">
            <v>F10017 - Ahmed Khalil, Karam</v>
          </cell>
        </row>
        <row r="35">
          <cell r="A35" t="str">
            <v>F10018</v>
          </cell>
          <cell r="B35" t="str">
            <v>Attia Mahmoud, Abdel Hakeem</v>
          </cell>
          <cell r="C35" t="str">
            <v>Senior Electrician</v>
          </cell>
          <cell r="D35">
            <v>623.52</v>
          </cell>
          <cell r="E35" t="str">
            <v>F10018 - Attia Mahmoud, Abdel Hakeem</v>
          </cell>
        </row>
        <row r="36">
          <cell r="A36" t="str">
            <v>F10019</v>
          </cell>
          <cell r="B36" t="str">
            <v>Abdullah Khalil, Gameel</v>
          </cell>
          <cell r="C36" t="str">
            <v>Heavy Equip Driver</v>
          </cell>
          <cell r="D36">
            <v>475.2</v>
          </cell>
          <cell r="E36" t="str">
            <v>F10019 - Abdullah Khalil, Gameel</v>
          </cell>
        </row>
        <row r="37">
          <cell r="A37" t="str">
            <v>F10020</v>
          </cell>
          <cell r="B37" t="str">
            <v>Ahmed Abdullah, Fathey</v>
          </cell>
          <cell r="C37" t="str">
            <v>Tractor Driver</v>
          </cell>
          <cell r="D37">
            <v>495.36</v>
          </cell>
          <cell r="E37" t="str">
            <v>F10020 - Ahmed Abdullah, Fathey</v>
          </cell>
        </row>
        <row r="38">
          <cell r="A38" t="str">
            <v>F10022</v>
          </cell>
          <cell r="B38" t="str">
            <v>Abdullah Mohamed, Fatehy</v>
          </cell>
          <cell r="C38" t="str">
            <v>Housekeeper</v>
          </cell>
          <cell r="D38">
            <v>567.36</v>
          </cell>
          <cell r="E38" t="str">
            <v>F10022 - Abdullah Mohamed, Fatehy</v>
          </cell>
        </row>
        <row r="39">
          <cell r="A39" t="str">
            <v>F10025</v>
          </cell>
          <cell r="B39" t="str">
            <v>Fathey Mohamed, Rezk</v>
          </cell>
          <cell r="C39" t="str">
            <v>Ponds &amp;  Security Supervisor</v>
          </cell>
          <cell r="D39">
            <v>1366.56</v>
          </cell>
          <cell r="E39" t="str">
            <v>F10025 - Fathey Mohamed, Rezk</v>
          </cell>
        </row>
        <row r="40">
          <cell r="A40" t="str">
            <v>F10027</v>
          </cell>
          <cell r="B40" t="str">
            <v>Mohamed Abdullah, Talaat</v>
          </cell>
          <cell r="C40" t="str">
            <v>Pond Worker</v>
          </cell>
          <cell r="D40">
            <v>501.12</v>
          </cell>
          <cell r="E40" t="str">
            <v>F10027 - Mohamed Abdullah, Talaat</v>
          </cell>
        </row>
        <row r="41">
          <cell r="A41" t="str">
            <v>F10030</v>
          </cell>
          <cell r="B41" t="str">
            <v>Hassan Darwish, Adel</v>
          </cell>
          <cell r="C41" t="str">
            <v>Pond Worker</v>
          </cell>
          <cell r="D41">
            <v>426.24</v>
          </cell>
          <cell r="E41" t="str">
            <v>F10030 - Hassan Darwish, Adel</v>
          </cell>
        </row>
        <row r="42">
          <cell r="A42" t="str">
            <v>F10031</v>
          </cell>
          <cell r="B42" t="str">
            <v>Mohamed Badawi, Zakaria</v>
          </cell>
          <cell r="C42" t="str">
            <v>Pond Worker</v>
          </cell>
          <cell r="D42">
            <v>479.52</v>
          </cell>
          <cell r="E42" t="str">
            <v>F10031 - Mohamed Badawi, Zakaria</v>
          </cell>
        </row>
        <row r="43">
          <cell r="A43" t="str">
            <v>F10032</v>
          </cell>
          <cell r="B43" t="str">
            <v>Abdel Reheem Kenawy, Diaa</v>
          </cell>
          <cell r="C43" t="str">
            <v>Scientist</v>
          </cell>
          <cell r="D43">
            <v>2034.72</v>
          </cell>
          <cell r="E43" t="str">
            <v>F10032 - Abdel Reheem Kenawy, Diaa</v>
          </cell>
        </row>
        <row r="44">
          <cell r="A44" t="str">
            <v>F10034</v>
          </cell>
          <cell r="B44" t="str">
            <v>Khan, A.K.M. Firoz</v>
          </cell>
          <cell r="C44" t="str">
            <v>Project Leader</v>
          </cell>
          <cell r="D44">
            <v>2452.3200000000002</v>
          </cell>
          <cell r="E44" t="str">
            <v>F10034 - Khan, A.K.M. Firoz</v>
          </cell>
        </row>
        <row r="45">
          <cell r="A45" t="str">
            <v>F10035</v>
          </cell>
          <cell r="B45" t="str">
            <v>Ibrahim Gomaa, Attiah</v>
          </cell>
          <cell r="C45" t="str">
            <v>Driver</v>
          </cell>
          <cell r="D45">
            <v>620.64</v>
          </cell>
          <cell r="E45" t="str">
            <v>F10035 - Ibrahim Gomaa, Attiah</v>
          </cell>
        </row>
        <row r="46">
          <cell r="A46" t="str">
            <v>F10037</v>
          </cell>
          <cell r="B46" t="str">
            <v>El-Sayed Ahmed, Sabry</v>
          </cell>
          <cell r="C46" t="str">
            <v>Landscaping Worker</v>
          </cell>
          <cell r="D46">
            <v>547.19999999999993</v>
          </cell>
          <cell r="E46" t="str">
            <v>F10037 - El-Sayed Ahmed, Sabry</v>
          </cell>
        </row>
        <row r="47">
          <cell r="A47" t="str">
            <v>F10038</v>
          </cell>
          <cell r="B47" t="str">
            <v>Mahdy El-Sayed, Sobehy</v>
          </cell>
          <cell r="C47" t="str">
            <v>Pond Worker</v>
          </cell>
          <cell r="D47">
            <v>521.28</v>
          </cell>
          <cell r="E47" t="str">
            <v>F10038 - Mahdy El-Sayed, Sobehy</v>
          </cell>
        </row>
        <row r="48">
          <cell r="A48" t="str">
            <v>F10040</v>
          </cell>
          <cell r="B48" t="str">
            <v>Waren, Regon</v>
          </cell>
          <cell r="C48" t="str">
            <v>Senior Technical Aide</v>
          </cell>
          <cell r="D48">
            <v>987.84</v>
          </cell>
          <cell r="E48" t="str">
            <v>F10040 - Waren, Regon</v>
          </cell>
        </row>
        <row r="49">
          <cell r="A49" t="str">
            <v>F10041</v>
          </cell>
          <cell r="B49" t="str">
            <v>Tewaki, Ambo</v>
          </cell>
          <cell r="C49" t="str">
            <v>Assistant Foreman</v>
          </cell>
          <cell r="D49">
            <v>888.48</v>
          </cell>
          <cell r="E49" t="str">
            <v>F10041 - Tewaki, Ambo</v>
          </cell>
        </row>
        <row r="50">
          <cell r="A50" t="str">
            <v>F10042</v>
          </cell>
          <cell r="B50" t="str">
            <v>M. Waheed Salem, Fatehy</v>
          </cell>
          <cell r="C50" t="str">
            <v>Store Keeper</v>
          </cell>
          <cell r="D50">
            <v>843.84</v>
          </cell>
          <cell r="E50" t="str">
            <v>F10042 - M. Waheed Salem, Fatehy</v>
          </cell>
        </row>
        <row r="51">
          <cell r="A51" t="str">
            <v>F10048</v>
          </cell>
          <cell r="B51" t="str">
            <v>Koh, Siew Hua</v>
          </cell>
          <cell r="C51" t="str">
            <v>Administrative Executive</v>
          </cell>
          <cell r="D51">
            <v>2692.7999999999997</v>
          </cell>
          <cell r="E51" t="str">
            <v>F10048 - Koh, Siew Hua</v>
          </cell>
        </row>
        <row r="52">
          <cell r="A52" t="str">
            <v>F10049</v>
          </cell>
          <cell r="B52" t="str">
            <v>Hasan Babul, Md. Mehedi</v>
          </cell>
          <cell r="C52" t="str">
            <v>Messenger</v>
          </cell>
          <cell r="D52">
            <v>505.43999999999994</v>
          </cell>
          <cell r="E52" t="str">
            <v>F10049 - Hasan Babul, Md. Mehedi</v>
          </cell>
        </row>
        <row r="53">
          <cell r="A53" t="str">
            <v>F10052</v>
          </cell>
          <cell r="B53" t="str">
            <v>Chijere, Asafu Daniel Gideon</v>
          </cell>
          <cell r="C53" t="str">
            <v>Technical Assistant</v>
          </cell>
          <cell r="D53">
            <v>786.24</v>
          </cell>
          <cell r="E53" t="str">
            <v>F10052 - Chijere, Asafu Daniel Gideon</v>
          </cell>
        </row>
        <row r="54">
          <cell r="A54" t="str">
            <v>F10055</v>
          </cell>
          <cell r="B54" t="str">
            <v>Khor, Poh Liew</v>
          </cell>
          <cell r="C54" t="str">
            <v>Program Lifecycle Performance Manager</v>
          </cell>
          <cell r="D54">
            <v>3460.32</v>
          </cell>
          <cell r="E54" t="str">
            <v>F10055 - Khor, Poh Liew</v>
          </cell>
        </row>
        <row r="55">
          <cell r="A55" t="str">
            <v>F10056</v>
          </cell>
          <cell r="B55" t="str">
            <v>Siew, Sau Yeng</v>
          </cell>
          <cell r="C55" t="str">
            <v>Senior Analyst (Workforce Resources)</v>
          </cell>
          <cell r="D55">
            <v>2511.36</v>
          </cell>
          <cell r="E55" t="str">
            <v>F10056 - Siew, Sau Yeng</v>
          </cell>
        </row>
        <row r="56">
          <cell r="A56" t="str">
            <v>F10057</v>
          </cell>
          <cell r="B56" t="str">
            <v>Ratner, Blake</v>
          </cell>
          <cell r="C56" t="str">
            <v>Executive Director, Collaborating for Resilience</v>
          </cell>
          <cell r="D56">
            <v>20892.96</v>
          </cell>
          <cell r="E56" t="str">
            <v>F10057 - Ratner, Blake</v>
          </cell>
        </row>
        <row r="57">
          <cell r="A57" t="str">
            <v>F10059</v>
          </cell>
          <cell r="B57" t="str">
            <v>Abu Bakar, Khairul Rizal</v>
          </cell>
          <cell r="C57" t="str">
            <v>Research Assistant</v>
          </cell>
          <cell r="D57">
            <v>1484.64</v>
          </cell>
          <cell r="E57" t="str">
            <v>F10059 - Abu Bakar, Khairul Rizal</v>
          </cell>
        </row>
        <row r="58">
          <cell r="A58" t="str">
            <v>F10061</v>
          </cell>
          <cell r="B58" t="str">
            <v>Ali Abou Taleb, Adel Bakr</v>
          </cell>
          <cell r="C58" t="str">
            <v>Public Relations Cairo</v>
          </cell>
          <cell r="D58">
            <v>685.43999999999994</v>
          </cell>
          <cell r="E58" t="str">
            <v>F10061 - Ali Abou Taleb, Adel Bakr</v>
          </cell>
        </row>
        <row r="59">
          <cell r="A59" t="str">
            <v>F10062</v>
          </cell>
          <cell r="B59" t="str">
            <v>Barman, Benoy Kumar</v>
          </cell>
          <cell r="C59" t="str">
            <v>Senior Scientist</v>
          </cell>
          <cell r="D59">
            <v>4685.76</v>
          </cell>
          <cell r="E59" t="str">
            <v>F10062 - Barman, Benoy Kumar</v>
          </cell>
        </row>
        <row r="60">
          <cell r="A60" t="str">
            <v>F10063</v>
          </cell>
          <cell r="B60" t="str">
            <v>Abdel-Salam Sayed Fawzi, Osama</v>
          </cell>
          <cell r="C60" t="str">
            <v>Public Relations Officer</v>
          </cell>
          <cell r="D60">
            <v>735.84</v>
          </cell>
          <cell r="E60" t="str">
            <v>F10063 - Abdel-Salam Sayed Fawzi, Osama</v>
          </cell>
        </row>
        <row r="61">
          <cell r="A61" t="str">
            <v>F10064</v>
          </cell>
          <cell r="B61" t="str">
            <v>Lim, Florine Pei Pei</v>
          </cell>
          <cell r="C61" t="str">
            <v>Senior Manager-Creative Services and Operations</v>
          </cell>
          <cell r="D61">
            <v>3558.2400000000002</v>
          </cell>
          <cell r="E61" t="str">
            <v>F10064 - Lim, Florine Pei Pei</v>
          </cell>
        </row>
        <row r="62">
          <cell r="A62" t="str">
            <v>F10065</v>
          </cell>
          <cell r="B62" t="str">
            <v>Mohamed Nasr-Allah, Ahmed</v>
          </cell>
          <cell r="C62" t="str">
            <v>Scientist</v>
          </cell>
          <cell r="D62">
            <v>2383.2000000000003</v>
          </cell>
          <cell r="E62" t="str">
            <v>F10065 - Mohamed Nasr-Allah, Ahmed</v>
          </cell>
        </row>
        <row r="63">
          <cell r="A63" t="str">
            <v>F10067</v>
          </cell>
          <cell r="B63" t="str">
            <v>Abdel-Moneim Mohamed, Yehia</v>
          </cell>
          <cell r="C63" t="str">
            <v>Driver</v>
          </cell>
          <cell r="D63">
            <v>571.68000000000006</v>
          </cell>
          <cell r="E63" t="str">
            <v>F10067 - Abdel-Moneim Mohamed, Yehia</v>
          </cell>
        </row>
        <row r="64">
          <cell r="A64" t="str">
            <v>F10070</v>
          </cell>
          <cell r="B64" t="str">
            <v>Mohamed Sabry, Baaz</v>
          </cell>
          <cell r="C64" t="str">
            <v>Driver</v>
          </cell>
          <cell r="D64">
            <v>672.48</v>
          </cell>
          <cell r="E64" t="str">
            <v>F10070 - Mohamed Sabry, Baaz</v>
          </cell>
        </row>
        <row r="65">
          <cell r="A65" t="str">
            <v>F10072</v>
          </cell>
          <cell r="B65" t="str">
            <v>Tan, Ban Swee</v>
          </cell>
          <cell r="C65" t="str">
            <v>Project Manager</v>
          </cell>
          <cell r="D65">
            <v>3180.96</v>
          </cell>
          <cell r="E65" t="str">
            <v>F10072 - Tan, Ban Swee</v>
          </cell>
        </row>
        <row r="66">
          <cell r="A66" t="str">
            <v>F10074</v>
          </cell>
          <cell r="B66" t="str">
            <v>Nagoli, Joseph</v>
          </cell>
          <cell r="C66" t="str">
            <v>Scientist</v>
          </cell>
          <cell r="D66">
            <v>3715.2000000000003</v>
          </cell>
          <cell r="E66" t="str">
            <v>F10074 - Nagoli, Joseph</v>
          </cell>
        </row>
        <row r="67">
          <cell r="A67" t="str">
            <v>F10075</v>
          </cell>
          <cell r="B67" t="str">
            <v>Ooi, Swee Phaik</v>
          </cell>
          <cell r="C67" t="str">
            <v>Knowledge Management &amp; Communications Assistant</v>
          </cell>
          <cell r="D67">
            <v>960.48</v>
          </cell>
          <cell r="E67" t="str">
            <v>F10075 - Ooi, Swee Phaik</v>
          </cell>
        </row>
        <row r="68">
          <cell r="A68" t="str">
            <v>F10076</v>
          </cell>
          <cell r="B68" t="str">
            <v>Shakh, Abul Basar</v>
          </cell>
          <cell r="C68" t="str">
            <v>Driver</v>
          </cell>
          <cell r="D68">
            <v>580.32000000000005</v>
          </cell>
          <cell r="E68" t="str">
            <v>F10076 - Shakh, Abul Basar</v>
          </cell>
        </row>
        <row r="69">
          <cell r="A69" t="str">
            <v>F10077</v>
          </cell>
          <cell r="B69" t="str">
            <v>Posala, Ronnie</v>
          </cell>
          <cell r="C69" t="str">
            <v>Foreman and Senior Technical Aide</v>
          </cell>
          <cell r="D69">
            <v>815.04</v>
          </cell>
          <cell r="E69" t="str">
            <v>F10077 - Posala, Ronnie</v>
          </cell>
        </row>
        <row r="70">
          <cell r="A70" t="str">
            <v>F10078</v>
          </cell>
          <cell r="B70" t="str">
            <v>Ahmed Ibrahim, Nabil</v>
          </cell>
          <cell r="C70" t="str">
            <v>Scientist</v>
          </cell>
          <cell r="D70">
            <v>2314.08</v>
          </cell>
          <cell r="E70" t="str">
            <v>F10078 - Ahmed Ibrahim, Nabil</v>
          </cell>
        </row>
        <row r="71">
          <cell r="A71" t="str">
            <v>F10081</v>
          </cell>
          <cell r="B71" t="str">
            <v>Sibiti, Stephen</v>
          </cell>
          <cell r="C71" t="str">
            <v>Senior Technical Aide</v>
          </cell>
          <cell r="D71">
            <v>794.87999999999988</v>
          </cell>
          <cell r="E71" t="str">
            <v>F10081 - Sibiti, Stephen</v>
          </cell>
        </row>
        <row r="72">
          <cell r="A72" t="str">
            <v>F10082</v>
          </cell>
          <cell r="B72" t="str">
            <v>Tan, See Lay</v>
          </cell>
          <cell r="C72" t="str">
            <v>Senior Database Manager</v>
          </cell>
          <cell r="D72">
            <v>2125.44</v>
          </cell>
          <cell r="E72" t="str">
            <v>F10082 - Tan, See Lay</v>
          </cell>
        </row>
        <row r="73">
          <cell r="A73" t="str">
            <v>F10084</v>
          </cell>
          <cell r="B73" t="str">
            <v>Yeoh, Petrus</v>
          </cell>
          <cell r="C73" t="str">
            <v>Procurement Officer</v>
          </cell>
          <cell r="D73">
            <v>1317.6000000000001</v>
          </cell>
          <cell r="E73" t="str">
            <v>F10084 - Yeoh, Petrus</v>
          </cell>
        </row>
        <row r="74">
          <cell r="A74" t="str">
            <v>F10085</v>
          </cell>
          <cell r="B74" t="str">
            <v>Mohd Ikbal, Shabeen</v>
          </cell>
          <cell r="C74" t="str">
            <v>Business Manager Pacific and CCAFS</v>
          </cell>
          <cell r="D74">
            <v>3061.44</v>
          </cell>
          <cell r="E74" t="str">
            <v>F10085 - Mohd Ikbal, Shabeen</v>
          </cell>
        </row>
        <row r="75">
          <cell r="A75" t="str">
            <v>F10087</v>
          </cell>
          <cell r="B75" t="str">
            <v>Teoh, Shwu Jiau</v>
          </cell>
          <cell r="C75" t="str">
            <v>Research Fellow</v>
          </cell>
          <cell r="D75">
            <v>2619.36</v>
          </cell>
          <cell r="E75" t="str">
            <v>F10087 - Teoh, Shwu Jiau</v>
          </cell>
        </row>
        <row r="76">
          <cell r="A76" t="str">
            <v>F10088</v>
          </cell>
          <cell r="B76" t="str">
            <v>Kura, Yumiko</v>
          </cell>
          <cell r="C76" t="str">
            <v>Country Director, Cambodia</v>
          </cell>
          <cell r="D76">
            <v>10149.120000000001</v>
          </cell>
          <cell r="E76" t="str">
            <v>F10088 - Kura, Yumiko</v>
          </cell>
        </row>
        <row r="77">
          <cell r="A77" t="str">
            <v>F10089</v>
          </cell>
          <cell r="B77" t="str">
            <v>Aropa, Aloysius</v>
          </cell>
          <cell r="C77" t="str">
            <v>Finance and Administration Supervisor</v>
          </cell>
          <cell r="D77">
            <v>1373.7599999999998</v>
          </cell>
          <cell r="E77" t="str">
            <v>F10089 - Aropa, Aloysius</v>
          </cell>
        </row>
        <row r="78">
          <cell r="A78" t="str">
            <v>F10091</v>
          </cell>
          <cell r="B78" t="str">
            <v>Mahalder, Balaram</v>
          </cell>
          <cell r="C78" t="str">
            <v>Research Associate</v>
          </cell>
          <cell r="D78">
            <v>1644.48</v>
          </cell>
          <cell r="E78" t="str">
            <v>F10091 - Mahalder, Balaram</v>
          </cell>
        </row>
        <row r="79">
          <cell r="A79" t="str">
            <v>F10094</v>
          </cell>
          <cell r="B79" t="str">
            <v>Said Ahmed, Mohamed El-Sayed</v>
          </cell>
          <cell r="C79" t="str">
            <v>Pond Worker</v>
          </cell>
          <cell r="D79">
            <v>593.28</v>
          </cell>
          <cell r="E79" t="str">
            <v>F10094 - Said Ahmed, Mohamed El-Sayed</v>
          </cell>
        </row>
        <row r="80">
          <cell r="A80" t="str">
            <v>F10095</v>
          </cell>
          <cell r="B80" t="str">
            <v>Chin, Hooi Bing</v>
          </cell>
          <cell r="C80" t="str">
            <v>Senior Program Associate, Project Lifecycle Performance &amp; Administration</v>
          </cell>
          <cell r="D80">
            <v>1625.7599999999998</v>
          </cell>
          <cell r="E80" t="str">
            <v>F10095 - Chin, Hooi Bing</v>
          </cell>
        </row>
        <row r="81">
          <cell r="A81" t="str">
            <v>F10096</v>
          </cell>
          <cell r="B81" t="str">
            <v>Mills, David</v>
          </cell>
          <cell r="C81" t="str">
            <v>Senior Scientist</v>
          </cell>
          <cell r="D81">
            <v>9234.7199999999993</v>
          </cell>
          <cell r="E81" t="str">
            <v>F10096 - Mills, David</v>
          </cell>
        </row>
        <row r="82">
          <cell r="A82" t="str">
            <v>F10097</v>
          </cell>
          <cell r="B82" t="str">
            <v>Mam, Kosal</v>
          </cell>
          <cell r="C82" t="str">
            <v>Community Fisheries Specialist</v>
          </cell>
          <cell r="D82">
            <v>3647.5199999999995</v>
          </cell>
          <cell r="E82" t="str">
            <v>F10097 - Mam, Kosal</v>
          </cell>
        </row>
        <row r="83">
          <cell r="A83" t="str">
            <v>F10103</v>
          </cell>
          <cell r="B83" t="str">
            <v>Koum, Visidh</v>
          </cell>
          <cell r="C83" t="str">
            <v>Finance and Administration Manager-  Mekong Region and Myanmar</v>
          </cell>
          <cell r="D83">
            <v>2878.56</v>
          </cell>
          <cell r="E83" t="str">
            <v>F10103 - Koum, Visidh</v>
          </cell>
        </row>
        <row r="84">
          <cell r="A84" t="str">
            <v>F10104</v>
          </cell>
          <cell r="B84" t="str">
            <v>Fok, Siew Choy</v>
          </cell>
          <cell r="C84" t="str">
            <v>Compliance and Admin Manager</v>
          </cell>
          <cell r="D84">
            <v>4276.8</v>
          </cell>
          <cell r="E84" t="str">
            <v>F10104 - Fok, Siew Choy</v>
          </cell>
        </row>
        <row r="85">
          <cell r="A85" t="str">
            <v>F10106</v>
          </cell>
          <cell r="B85" t="str">
            <v>Yee, Hoong Yip</v>
          </cell>
          <cell r="C85" t="str">
            <v>Research Assistant</v>
          </cell>
          <cell r="D85">
            <v>1316.16</v>
          </cell>
          <cell r="E85" t="str">
            <v>F10106 - Yee, Hoong Yip</v>
          </cell>
        </row>
        <row r="86">
          <cell r="A86" t="str">
            <v>F10112</v>
          </cell>
          <cell r="B86" t="str">
            <v>Boso, Delvene Notere</v>
          </cell>
          <cell r="C86" t="str">
            <v>Country Director, Solomon Islands</v>
          </cell>
          <cell r="D86">
            <v>3803.04</v>
          </cell>
          <cell r="E86" t="str">
            <v>F10112 - Boso, Delvene Notere</v>
          </cell>
        </row>
        <row r="87">
          <cell r="A87" t="str">
            <v>F10113</v>
          </cell>
          <cell r="B87" t="str">
            <v>Dermawan, Tetty Sastrica</v>
          </cell>
          <cell r="C87" t="str">
            <v>Contracts Administrator</v>
          </cell>
          <cell r="D87">
            <v>1186.56</v>
          </cell>
          <cell r="E87" t="str">
            <v>F10113 - Dermawan, Tetty Sastrica</v>
          </cell>
        </row>
        <row r="88">
          <cell r="A88" t="str">
            <v>F10114</v>
          </cell>
          <cell r="B88" t="str">
            <v>Mwanza, Precious Stancellous</v>
          </cell>
          <cell r="C88" t="str">
            <v>Research Assistant</v>
          </cell>
          <cell r="D88">
            <v>1176.48</v>
          </cell>
          <cell r="E88" t="str">
            <v>F10114 - Mwanza, Precious Stancellous</v>
          </cell>
        </row>
        <row r="89">
          <cell r="A89" t="str">
            <v>F10116</v>
          </cell>
          <cell r="B89" t="str">
            <v>Shaikh Ariffin, Siti Salina</v>
          </cell>
          <cell r="C89" t="str">
            <v>Executive Secretary</v>
          </cell>
          <cell r="D89">
            <v>1902.2400000000002</v>
          </cell>
          <cell r="E89" t="str">
            <v>F10116 - Shaikh Ariffin, Siti Salina</v>
          </cell>
        </row>
        <row r="90">
          <cell r="A90" t="str">
            <v>F10119</v>
          </cell>
          <cell r="B90" t="str">
            <v>Mith, Samonn</v>
          </cell>
          <cell r="C90" t="str">
            <v>National M&amp;E Coordinator</v>
          </cell>
          <cell r="D90">
            <v>1967.04</v>
          </cell>
          <cell r="E90" t="str">
            <v>F10119 - Mith, Samonn</v>
          </cell>
        </row>
        <row r="91">
          <cell r="A91" t="str">
            <v>F10122</v>
          </cell>
          <cell r="B91" t="str">
            <v>Pant, Jharendu</v>
          </cell>
          <cell r="C91" t="str">
            <v>Senior Scientist</v>
          </cell>
          <cell r="D91">
            <v>10424.16</v>
          </cell>
          <cell r="E91" t="str">
            <v>F10122 - Pant, Jharendu</v>
          </cell>
        </row>
        <row r="92">
          <cell r="A92" t="str">
            <v>F10123</v>
          </cell>
          <cell r="B92" t="str">
            <v>Ch'ng, Hooi Shiang</v>
          </cell>
          <cell r="C92" t="str">
            <v>Senior Grants Finance Officer</v>
          </cell>
          <cell r="D92">
            <v>2420.64</v>
          </cell>
          <cell r="E92" t="str">
            <v>F10123 - Ch'ng, Hooi Shiang</v>
          </cell>
        </row>
        <row r="93">
          <cell r="A93" t="str">
            <v>F10132</v>
          </cell>
          <cell r="B93" t="str">
            <v>Thong, Corina Seen Yee</v>
          </cell>
          <cell r="C93" t="str">
            <v>Business Application Specialist - Development</v>
          </cell>
          <cell r="D93">
            <v>2168.64</v>
          </cell>
          <cell r="E93" t="str">
            <v>F10132 - Thong, Corina Seen Yee</v>
          </cell>
        </row>
        <row r="94">
          <cell r="A94" t="str">
            <v>F10133</v>
          </cell>
          <cell r="B94" t="str">
            <v>Ooi, Ai Hwa</v>
          </cell>
          <cell r="C94" t="str">
            <v>HR Specialist</v>
          </cell>
          <cell r="D94">
            <v>1647.36</v>
          </cell>
          <cell r="E94" t="str">
            <v>F10133 - Ooi, Ai Hwa</v>
          </cell>
        </row>
        <row r="95">
          <cell r="A95" t="str">
            <v>F10134</v>
          </cell>
          <cell r="B95" t="str">
            <v>Phillips, Michael John</v>
          </cell>
          <cell r="C95" t="str">
            <v>Director, Aquaculture and Fisheries Sciences</v>
          </cell>
          <cell r="D95">
            <v>22289.759999999998</v>
          </cell>
          <cell r="E95" t="str">
            <v>F10134 - Phillips, Michael John</v>
          </cell>
        </row>
        <row r="96">
          <cell r="A96" t="str">
            <v>F10143</v>
          </cell>
          <cell r="B96" t="str">
            <v>Karim, Manjurul</v>
          </cell>
          <cell r="C96" t="str">
            <v>Program Manager</v>
          </cell>
          <cell r="D96">
            <v>9406.0799999999981</v>
          </cell>
          <cell r="E96" t="str">
            <v>F10143 - Karim, Manjurul</v>
          </cell>
        </row>
        <row r="97">
          <cell r="A97" t="str">
            <v>F10144</v>
          </cell>
          <cell r="B97" t="str">
            <v>Albert, Joelle</v>
          </cell>
          <cell r="C97" t="str">
            <v>Scientist</v>
          </cell>
          <cell r="D97">
            <v>9620.64</v>
          </cell>
          <cell r="E97" t="str">
            <v>F10144 - Albert, Joelle</v>
          </cell>
        </row>
        <row r="98">
          <cell r="A98" t="str">
            <v>F10145</v>
          </cell>
          <cell r="B98" t="str">
            <v>Aziz, Mohd Aznan</v>
          </cell>
          <cell r="C98" t="str">
            <v>Research Assistant</v>
          </cell>
          <cell r="D98">
            <v>977.76</v>
          </cell>
          <cell r="E98" t="str">
            <v>F10145 - Aziz, Mohd Aznan</v>
          </cell>
        </row>
        <row r="99">
          <cell r="A99" t="str">
            <v>F10146</v>
          </cell>
          <cell r="B99" t="str">
            <v>Eam, Dyna</v>
          </cell>
          <cell r="C99" t="str">
            <v>Project Coordinator</v>
          </cell>
          <cell r="D99">
            <v>1843.2</v>
          </cell>
          <cell r="E99" t="str">
            <v>F10146 - Eam, Dyna</v>
          </cell>
        </row>
        <row r="100">
          <cell r="A100" t="str">
            <v>F10150</v>
          </cell>
          <cell r="B100" t="str">
            <v>Purba, Ramazziny</v>
          </cell>
          <cell r="C100" t="str">
            <v>Senior IT Engineer</v>
          </cell>
          <cell r="D100">
            <v>2376</v>
          </cell>
          <cell r="E100" t="str">
            <v>F10150 - Purba, Ramazziny</v>
          </cell>
        </row>
        <row r="101">
          <cell r="A101" t="str">
            <v>F10152</v>
          </cell>
          <cell r="B101" t="str">
            <v>Mahbub, Khandker Hasib</v>
          </cell>
          <cell r="C101" t="str">
            <v>IT Specialist</v>
          </cell>
          <cell r="D101">
            <v>1336.32</v>
          </cell>
          <cell r="E101" t="str">
            <v>F10152 - Mahbub, Khandker Hasib</v>
          </cell>
        </row>
        <row r="102">
          <cell r="A102" t="str">
            <v>F10154</v>
          </cell>
          <cell r="B102" t="str">
            <v>Debnath, Partho Pratim</v>
          </cell>
          <cell r="C102" t="str">
            <v>Aquaculture Specialist-Aquatic Animal Health</v>
          </cell>
          <cell r="D102">
            <v>1622.8799999999999</v>
          </cell>
          <cell r="E102" t="str">
            <v>F10154 - Debnath, Partho Pratim</v>
          </cell>
        </row>
        <row r="103">
          <cell r="A103" t="str">
            <v>F10156</v>
          </cell>
          <cell r="B103" t="str">
            <v>Sim, Hui Yee</v>
          </cell>
          <cell r="C103" t="str">
            <v>HR Manager, Reward and HR Systems</v>
          </cell>
          <cell r="D103">
            <v>3484.7999999999997</v>
          </cell>
          <cell r="E103" t="str">
            <v>F10156 - Sim, Hui Yee</v>
          </cell>
        </row>
        <row r="104">
          <cell r="A104" t="str">
            <v>F10161</v>
          </cell>
          <cell r="B104" t="str">
            <v>Thilsted, Shakuntala</v>
          </cell>
          <cell r="C104" t="str">
            <v>Research Program Leader - Value Chains and Nutrition</v>
          </cell>
          <cell r="D104">
            <v>18447.840000000004</v>
          </cell>
          <cell r="E104" t="str">
            <v>F10161 - Thilsted, Shakuntala</v>
          </cell>
        </row>
        <row r="105">
          <cell r="A105" t="str">
            <v>F10162</v>
          </cell>
          <cell r="B105" t="str">
            <v>Ahmad Fatan, Nurulhuda</v>
          </cell>
          <cell r="C105" t="str">
            <v>Research Analyst</v>
          </cell>
          <cell r="D105">
            <v>1818.72</v>
          </cell>
          <cell r="E105" t="str">
            <v>F10162 - Ahmad Fatan, Nurulhuda</v>
          </cell>
        </row>
        <row r="106">
          <cell r="A106" t="str">
            <v>F10166</v>
          </cell>
          <cell r="B106" t="str">
            <v>Ooi, Tuan Sing</v>
          </cell>
          <cell r="C106" t="str">
            <v>Facilities Assistant</v>
          </cell>
          <cell r="D106">
            <v>1147.68</v>
          </cell>
          <cell r="E106" t="str">
            <v>F10166 - Ooi, Tuan Sing</v>
          </cell>
        </row>
        <row r="107">
          <cell r="A107" t="str">
            <v>F10167</v>
          </cell>
          <cell r="B107" t="str">
            <v>Saw, Teng Siang</v>
          </cell>
          <cell r="C107" t="str">
            <v>Handyman</v>
          </cell>
          <cell r="D107">
            <v>653.76</v>
          </cell>
          <cell r="E107" t="str">
            <v>F10167 - Saw, Teng Siang</v>
          </cell>
        </row>
        <row r="108">
          <cell r="A108" t="str">
            <v>F10178</v>
          </cell>
          <cell r="B108" t="str">
            <v>Marimothoo, Jeya Jeevanathas</v>
          </cell>
          <cell r="C108" t="str">
            <v>Webmaster</v>
          </cell>
          <cell r="D108">
            <v>2338.56</v>
          </cell>
          <cell r="E108" t="str">
            <v>F10178 - Marimothoo, Jeya Jeevanathas</v>
          </cell>
        </row>
        <row r="109">
          <cell r="A109" t="str">
            <v>F10180</v>
          </cell>
          <cell r="B109" t="str">
            <v>Sok, Chhorda</v>
          </cell>
          <cell r="C109" t="str">
            <v>Senior Finance Officer</v>
          </cell>
          <cell r="D109">
            <v>1346.3999999999999</v>
          </cell>
          <cell r="E109" t="str">
            <v>F10180 - Sok, Chhorda</v>
          </cell>
        </row>
        <row r="110">
          <cell r="A110" t="str">
            <v>F10181</v>
          </cell>
          <cell r="B110" t="str">
            <v>Loo, Sih Keat</v>
          </cell>
          <cell r="C110" t="str">
            <v>Lead Application Support Specialist</v>
          </cell>
          <cell r="D110">
            <v>2412</v>
          </cell>
          <cell r="E110" t="str">
            <v>F10181 - Loo, Sih Keat</v>
          </cell>
        </row>
        <row r="111">
          <cell r="A111" t="str">
            <v>F10183</v>
          </cell>
          <cell r="B111" t="str">
            <v>Kek, Siow Hoon</v>
          </cell>
          <cell r="C111" t="str">
            <v>Budgeting and Reporting Manager</v>
          </cell>
          <cell r="D111">
            <v>3008.16</v>
          </cell>
          <cell r="E111" t="str">
            <v>F10183 - Kek, Siow Hoon</v>
          </cell>
        </row>
        <row r="112">
          <cell r="A112" t="str">
            <v>F10189</v>
          </cell>
          <cell r="B112" t="str">
            <v>Tran, Nhuong</v>
          </cell>
          <cell r="C112" t="str">
            <v>Scientist</v>
          </cell>
          <cell r="D112">
            <v>10402.56</v>
          </cell>
          <cell r="E112" t="str">
            <v>F10189 - Tran, Nhuong</v>
          </cell>
        </row>
        <row r="113">
          <cell r="A113" t="str">
            <v>F10191</v>
          </cell>
          <cell r="B113" t="str">
            <v>Hossain, Md. Emdad</v>
          </cell>
          <cell r="C113" t="str">
            <v>Project Leader</v>
          </cell>
          <cell r="D113">
            <v>2253.6</v>
          </cell>
          <cell r="E113" t="str">
            <v>F10191 - Hossain, Md. Emdad</v>
          </cell>
        </row>
        <row r="114">
          <cell r="A114" t="str">
            <v>F10194</v>
          </cell>
          <cell r="B114" t="str">
            <v>Oh, Cheng Imm</v>
          </cell>
          <cell r="C114" t="str">
            <v>Senior Financial Accountant</v>
          </cell>
          <cell r="D114">
            <v>2347.2000000000003</v>
          </cell>
          <cell r="E114" t="str">
            <v>F10194 - Oh, Cheng Imm</v>
          </cell>
        </row>
        <row r="115">
          <cell r="A115" t="str">
            <v>F10205</v>
          </cell>
          <cell r="B115" t="str">
            <v>Dickson, Malcolm William</v>
          </cell>
          <cell r="C115" t="str">
            <v>Country Director, Bangladesh</v>
          </cell>
          <cell r="D115">
            <v>14486.4</v>
          </cell>
          <cell r="E115" t="str">
            <v>F10205 - Dickson, Malcolm William</v>
          </cell>
        </row>
        <row r="116">
          <cell r="A116" t="str">
            <v>F10206</v>
          </cell>
          <cell r="B116" t="str">
            <v>Ahmed Ahmed Ibrahim, Mohsin</v>
          </cell>
          <cell r="C116" t="str">
            <v>Pond Worker</v>
          </cell>
          <cell r="D116">
            <v>574.56000000000006</v>
          </cell>
          <cell r="E116" t="str">
            <v>F10206 - Ahmed Ahmed Ibrahim, Mohsin</v>
          </cell>
        </row>
        <row r="117">
          <cell r="A117" t="str">
            <v>F10217</v>
          </cell>
          <cell r="B117" t="str">
            <v>Siota, Faye Aborina</v>
          </cell>
          <cell r="C117" t="str">
            <v>Senior Research Analyst</v>
          </cell>
          <cell r="D117">
            <v>1435.68</v>
          </cell>
          <cell r="E117" t="str">
            <v>F10217 - Siota, Faye Aborina</v>
          </cell>
        </row>
        <row r="118">
          <cell r="A118" t="str">
            <v>F10219</v>
          </cell>
          <cell r="B118" t="str">
            <v>Alam, Md. Badrul</v>
          </cell>
          <cell r="C118" t="str">
            <v>Fish Breeding and Research Platform Manager</v>
          </cell>
          <cell r="D118">
            <v>1573.92</v>
          </cell>
          <cell r="E118" t="str">
            <v>F10219 - Alam, Md. Badrul</v>
          </cell>
        </row>
        <row r="119">
          <cell r="A119" t="str">
            <v>F10220</v>
          </cell>
          <cell r="B119" t="str">
            <v>Sarkar, Uzzal Kumar</v>
          </cell>
          <cell r="C119" t="str">
            <v>Research Assistant</v>
          </cell>
          <cell r="D119">
            <v>1000.8000000000001</v>
          </cell>
          <cell r="E119" t="str">
            <v>F10220 - Sarkar, Uzzal Kumar</v>
          </cell>
        </row>
        <row r="120">
          <cell r="A120" t="str">
            <v>F10221</v>
          </cell>
          <cell r="B120" t="str">
            <v>Roy, Aashish Kumar</v>
          </cell>
          <cell r="C120" t="str">
            <v>Research Assistant</v>
          </cell>
          <cell r="D120">
            <v>1025.28</v>
          </cell>
          <cell r="E120" t="str">
            <v>F10221 - Roy, Aashish Kumar</v>
          </cell>
        </row>
        <row r="121">
          <cell r="A121" t="str">
            <v>F10234</v>
          </cell>
          <cell r="B121" t="str">
            <v>Ali Attiatullah Ahmed, Mohammed</v>
          </cell>
          <cell r="C121" t="str">
            <v>Senior Accountant</v>
          </cell>
          <cell r="D121">
            <v>1113.1200000000001</v>
          </cell>
          <cell r="E121" t="str">
            <v>F10234 - Ali Attiatullah Ahmed, Mohammed</v>
          </cell>
        </row>
        <row r="122">
          <cell r="A122" t="str">
            <v>F10235</v>
          </cell>
          <cell r="B122" t="str">
            <v>Islam, Md. Shofiqul</v>
          </cell>
          <cell r="C122" t="str">
            <v>Messenger</v>
          </cell>
          <cell r="D122">
            <v>384.48</v>
          </cell>
          <cell r="E122" t="str">
            <v>F10235 - Islam, Md. Shofiqul</v>
          </cell>
        </row>
        <row r="123">
          <cell r="A123" t="str">
            <v>F10237</v>
          </cell>
          <cell r="B123" t="str">
            <v>Farid, Md. Sheikh</v>
          </cell>
          <cell r="C123" t="str">
            <v>Fisheries Development Officer</v>
          </cell>
          <cell r="D123">
            <v>1248.48</v>
          </cell>
          <cell r="E123" t="str">
            <v>F10237 - Farid, Md. Sheikh</v>
          </cell>
        </row>
        <row r="124">
          <cell r="A124" t="str">
            <v>F10244</v>
          </cell>
          <cell r="B124" t="str">
            <v>Aleem, Naseem Ahmed</v>
          </cell>
          <cell r="C124" t="str">
            <v>Deputy Chief of Party</v>
          </cell>
          <cell r="D124">
            <v>3957.12</v>
          </cell>
          <cell r="E124" t="str">
            <v>F10244 - Aleem, Naseem Ahmed</v>
          </cell>
        </row>
        <row r="125">
          <cell r="A125" t="str">
            <v>F10248</v>
          </cell>
          <cell r="B125" t="str">
            <v>Rahman, Md. Habibur</v>
          </cell>
          <cell r="C125" t="str">
            <v>Fisheries Development Officer</v>
          </cell>
          <cell r="D125">
            <v>1170.72</v>
          </cell>
          <cell r="E125" t="str">
            <v>F10248 - Rahman, Md. Habibur</v>
          </cell>
        </row>
        <row r="126">
          <cell r="A126" t="str">
            <v>F10253</v>
          </cell>
          <cell r="B126" t="str">
            <v>Rahman, Md. Habibur</v>
          </cell>
          <cell r="C126" t="str">
            <v>Fisheries Development Officer</v>
          </cell>
          <cell r="D126">
            <v>1152</v>
          </cell>
          <cell r="E126" t="str">
            <v>F10253 - Rahman, Md. Habibur</v>
          </cell>
        </row>
        <row r="127">
          <cell r="A127" t="str">
            <v>F10259</v>
          </cell>
          <cell r="B127" t="str">
            <v>Sarwardi, Mohammad</v>
          </cell>
          <cell r="C127" t="str">
            <v>Research Associate</v>
          </cell>
          <cell r="D127">
            <v>1450.08</v>
          </cell>
          <cell r="E127" t="str">
            <v>F10259 - Sarwardi, Mohammad</v>
          </cell>
        </row>
        <row r="128">
          <cell r="A128" t="str">
            <v>F10260</v>
          </cell>
          <cell r="B128" t="str">
            <v>Hossain, Md. Billal</v>
          </cell>
          <cell r="C128" t="str">
            <v>Data Analyst</v>
          </cell>
          <cell r="D128">
            <v>1110.24</v>
          </cell>
          <cell r="E128" t="str">
            <v>F10260 - Hossain, Md. Billal</v>
          </cell>
        </row>
        <row r="129">
          <cell r="A129" t="str">
            <v>F10263</v>
          </cell>
          <cell r="B129" t="str">
            <v>Sarker, Ashoke Kumar</v>
          </cell>
          <cell r="C129" t="str">
            <v>Project Manager</v>
          </cell>
          <cell r="D129">
            <v>2649.6</v>
          </cell>
          <cell r="E129" t="str">
            <v>F10263 - Sarker, Ashoke Kumar</v>
          </cell>
        </row>
        <row r="130">
          <cell r="A130" t="str">
            <v>F10265</v>
          </cell>
          <cell r="B130" t="str">
            <v>Datta, Gopal Chandra</v>
          </cell>
          <cell r="C130" t="str">
            <v>District Fisheries/ Specialist/District Manager</v>
          </cell>
          <cell r="D130">
            <v>2384.64</v>
          </cell>
          <cell r="E130" t="str">
            <v>F10265 - Datta, Gopal Chandra</v>
          </cell>
        </row>
        <row r="131">
          <cell r="A131" t="str">
            <v>F10267</v>
          </cell>
          <cell r="B131" t="str">
            <v>Miah, Mohammad Mahbubul Alam</v>
          </cell>
          <cell r="C131" t="str">
            <v>District Fisheries/ Specialist/District Manager</v>
          </cell>
          <cell r="D131">
            <v>2365.92</v>
          </cell>
          <cell r="E131" t="str">
            <v>F10267 - Miah, Mohammad Mahbubul Alam</v>
          </cell>
        </row>
        <row r="132">
          <cell r="A132" t="str">
            <v>F10270</v>
          </cell>
          <cell r="B132" t="str">
            <v>Zahura, Israt</v>
          </cell>
          <cell r="C132" t="str">
            <v>Training Specialist</v>
          </cell>
          <cell r="D132">
            <v>1755.36</v>
          </cell>
          <cell r="E132" t="str">
            <v>F10270 - Zahura, Israt</v>
          </cell>
        </row>
        <row r="133">
          <cell r="A133" t="str">
            <v>F10272</v>
          </cell>
          <cell r="B133" t="str">
            <v>Choudhury, Afrina</v>
          </cell>
          <cell r="C133" t="str">
            <v>Gender Specialist</v>
          </cell>
          <cell r="D133">
            <v>1604.16</v>
          </cell>
          <cell r="E133" t="str">
            <v>F10272 - Choudhury, Afrina</v>
          </cell>
        </row>
        <row r="134">
          <cell r="A134" t="str">
            <v>F10278</v>
          </cell>
          <cell r="B134" t="str">
            <v>Haque, A.B.M. Mahfuzul</v>
          </cell>
          <cell r="C134" t="str">
            <v>Research Fellow</v>
          </cell>
          <cell r="D134">
            <v>2299.6800000000003</v>
          </cell>
          <cell r="E134" t="str">
            <v>F10278 - Haque, A.B.M. Mahfuzul</v>
          </cell>
        </row>
        <row r="135">
          <cell r="A135" t="str">
            <v>F10284</v>
          </cell>
          <cell r="B135" t="str">
            <v>Ramanathan, Thavamaler</v>
          </cell>
          <cell r="C135" t="str">
            <v>Senior Regional Associate</v>
          </cell>
          <cell r="D135">
            <v>1856.16</v>
          </cell>
          <cell r="E135" t="str">
            <v>F10284 - Ramanathan, Thavamaler</v>
          </cell>
        </row>
        <row r="136">
          <cell r="A136" t="str">
            <v>F10293</v>
          </cell>
          <cell r="B136" t="str">
            <v>Wee, Elvy Chuan Siang</v>
          </cell>
          <cell r="C136" t="str">
            <v>HR Manager, Talent Management and Engagement</v>
          </cell>
          <cell r="D136">
            <v>3595.68</v>
          </cell>
          <cell r="E136" t="str">
            <v>F10293 - Wee, Elvy Chuan Siang</v>
          </cell>
        </row>
        <row r="137">
          <cell r="A137" t="str">
            <v>F10298</v>
          </cell>
          <cell r="B137" t="str">
            <v>Jahan, Ishrat</v>
          </cell>
          <cell r="C137" t="str">
            <v>Senior Finance Officer</v>
          </cell>
          <cell r="D137">
            <v>1476</v>
          </cell>
          <cell r="E137" t="str">
            <v>F10298 - Jahan, Ishrat</v>
          </cell>
        </row>
        <row r="138">
          <cell r="A138" t="str">
            <v>F10302</v>
          </cell>
          <cell r="B138" t="str">
            <v>Mekkawy, Wagdy Ahmed</v>
          </cell>
          <cell r="C138" t="str">
            <v>Scientist</v>
          </cell>
          <cell r="D138">
            <v>8732.16</v>
          </cell>
          <cell r="E138" t="str">
            <v>F10302 - Mekkawy, Wagdy Ahmed</v>
          </cell>
        </row>
        <row r="139">
          <cell r="A139" t="str">
            <v>F10304</v>
          </cell>
          <cell r="B139" t="str">
            <v>Sean, Vichet</v>
          </cell>
          <cell r="C139" t="str">
            <v>Field Coordinator</v>
          </cell>
          <cell r="D139">
            <v>1365.1200000000001</v>
          </cell>
          <cell r="E139" t="str">
            <v>F10304 - Sean, Vichet</v>
          </cell>
        </row>
        <row r="140">
          <cell r="A140" t="str">
            <v>F10312</v>
          </cell>
          <cell r="B140" t="str">
            <v>Try, Vanvuth</v>
          </cell>
          <cell r="C140" t="str">
            <v>Field Coordinator</v>
          </cell>
          <cell r="D140">
            <v>1383.84</v>
          </cell>
          <cell r="E140" t="str">
            <v>F10312 - Try, Vanvuth</v>
          </cell>
        </row>
        <row r="141">
          <cell r="A141" t="str">
            <v>F10326</v>
          </cell>
          <cell r="B141" t="str">
            <v>Orirana, Grace</v>
          </cell>
          <cell r="C141" t="str">
            <v>Senior Research Analyst and Office Manager</v>
          </cell>
          <cell r="D141">
            <v>1431.36</v>
          </cell>
          <cell r="E141" t="str">
            <v>F10326 - Orirana, Grace</v>
          </cell>
        </row>
        <row r="142">
          <cell r="A142" t="str">
            <v>F10340</v>
          </cell>
          <cell r="B142" t="str">
            <v>Datta, Nikhil Kumar</v>
          </cell>
          <cell r="C142" t="str">
            <v>Head of Operations</v>
          </cell>
          <cell r="D142">
            <v>6287.0399999999991</v>
          </cell>
          <cell r="E142" t="str">
            <v>F10340 - Datta, Nikhil Kumar</v>
          </cell>
        </row>
        <row r="143">
          <cell r="A143" t="str">
            <v>F10345</v>
          </cell>
          <cell r="B143" t="str">
            <v>Uz Zaman, Syed Adnan</v>
          </cell>
          <cell r="C143" t="str">
            <v>Finance Manager</v>
          </cell>
          <cell r="D143">
            <v>1837.44</v>
          </cell>
          <cell r="E143" t="str">
            <v>F10345 - Uz Zaman, Syed Adnan</v>
          </cell>
        </row>
        <row r="144">
          <cell r="A144" t="str">
            <v>F10353</v>
          </cell>
          <cell r="B144" t="str">
            <v>Rani, Sumitra</v>
          </cell>
          <cell r="C144" t="str">
            <v>Fisheries Development Officer</v>
          </cell>
          <cell r="D144">
            <v>1052.6399999999999</v>
          </cell>
          <cell r="E144" t="str">
            <v>F10353 - Rani, Sumitra</v>
          </cell>
        </row>
        <row r="145">
          <cell r="A145" t="str">
            <v>F10362</v>
          </cell>
          <cell r="B145" t="str">
            <v>Sardar, Md Anisul Hoque</v>
          </cell>
          <cell r="C145" t="str">
            <v>Operations, Admin and Finance Officer</v>
          </cell>
          <cell r="D145">
            <v>960.48</v>
          </cell>
          <cell r="E145" t="str">
            <v>F10362 - Sardar, Md Anisul Hoque</v>
          </cell>
        </row>
        <row r="146">
          <cell r="A146" t="str">
            <v>F10368</v>
          </cell>
          <cell r="B146" t="str">
            <v>Ahmed Mohamed Mohammed Saleh, El-Sayed</v>
          </cell>
          <cell r="C146" t="str">
            <v>Pond Worker</v>
          </cell>
          <cell r="D146">
            <v>528.48</v>
          </cell>
          <cell r="E146" t="str">
            <v>F10368 - Ahmed Mohamed Mohammed Saleh, El-Sayed</v>
          </cell>
        </row>
        <row r="147">
          <cell r="A147" t="str">
            <v>F10369</v>
          </cell>
          <cell r="B147" t="str">
            <v>Mohamed Abdou Mohamed, Seham</v>
          </cell>
          <cell r="C147" t="str">
            <v>Lab Technician</v>
          </cell>
          <cell r="D147">
            <v>519.84</v>
          </cell>
          <cell r="E147" t="str">
            <v>F10369 - Mohamed Abdou Mohamed, Seham</v>
          </cell>
        </row>
        <row r="148">
          <cell r="A148" t="str">
            <v>F10370</v>
          </cell>
          <cell r="B148" t="str">
            <v>Abdullah Mohammed Ibrahim, Amr</v>
          </cell>
          <cell r="C148" t="str">
            <v>Pond Worker</v>
          </cell>
          <cell r="D148">
            <v>515.52</v>
          </cell>
          <cell r="E148" t="str">
            <v>F10370 - Abdullah Mohammed Ibrahim, Amr</v>
          </cell>
        </row>
        <row r="149">
          <cell r="A149" t="str">
            <v>F10371</v>
          </cell>
          <cell r="B149" t="str">
            <v>Mohamed Hassan Ahmed, Saber</v>
          </cell>
          <cell r="C149" t="str">
            <v>Workshop Technician</v>
          </cell>
          <cell r="D149">
            <v>660.96</v>
          </cell>
          <cell r="E149" t="str">
            <v>F10371 - Mohamed Hassan Ahmed, Saber</v>
          </cell>
        </row>
        <row r="150">
          <cell r="A150" t="str">
            <v>F10379</v>
          </cell>
          <cell r="B150" t="str">
            <v>Galo, Leila</v>
          </cell>
          <cell r="C150" t="str">
            <v>Accountant</v>
          </cell>
          <cell r="D150">
            <v>1664.64</v>
          </cell>
          <cell r="E150" t="str">
            <v>F10379 - Galo, Leila</v>
          </cell>
        </row>
        <row r="151">
          <cell r="A151" t="str">
            <v>F10382</v>
          </cell>
          <cell r="B151" t="str">
            <v>Cole, Steven</v>
          </cell>
          <cell r="C151" t="str">
            <v>Senior Scientist (Gender)</v>
          </cell>
          <cell r="D151">
            <v>14842.079999999998</v>
          </cell>
          <cell r="E151" t="str">
            <v>F10382 - Cole, Steven</v>
          </cell>
        </row>
        <row r="152">
          <cell r="A152" t="str">
            <v>F10384</v>
          </cell>
          <cell r="B152" t="str">
            <v>Benzie, John</v>
          </cell>
          <cell r="C152" t="str">
            <v>Principal Scientist</v>
          </cell>
          <cell r="D152">
            <v>14510.88</v>
          </cell>
          <cell r="E152" t="str">
            <v>F10384 - Benzie, John</v>
          </cell>
        </row>
        <row r="153">
          <cell r="A153" t="str">
            <v>F10385</v>
          </cell>
          <cell r="B153" t="str">
            <v>Cohen, Philippa</v>
          </cell>
          <cell r="C153" t="str">
            <v>Research Program Leader - Resilient Small Scale Fisheries</v>
          </cell>
          <cell r="D153">
            <v>15259.68</v>
          </cell>
          <cell r="E153" t="str">
            <v>F10385 - Cohen, Philippa</v>
          </cell>
        </row>
        <row r="154">
          <cell r="A154" t="str">
            <v>F10388</v>
          </cell>
          <cell r="B154" t="str">
            <v>Omar, Muhammad Faizal</v>
          </cell>
          <cell r="C154" t="str">
            <v>Pond Worker</v>
          </cell>
          <cell r="D154">
            <v>547.19999999999993</v>
          </cell>
          <cell r="E154" t="str">
            <v>F10388 - Omar, Muhammad Faizal</v>
          </cell>
        </row>
        <row r="155">
          <cell r="A155" t="str">
            <v>F10389</v>
          </cell>
          <cell r="B155" t="str">
            <v>Ismail, Ismarazidi</v>
          </cell>
          <cell r="C155" t="str">
            <v>Pond Worker</v>
          </cell>
          <cell r="D155">
            <v>567.36</v>
          </cell>
          <cell r="E155" t="str">
            <v>F10389 - Ismail, Ismarazidi</v>
          </cell>
        </row>
        <row r="156">
          <cell r="A156" t="str">
            <v>F10390</v>
          </cell>
          <cell r="B156" t="str">
            <v>Rusli, Muhamad Rohashimi</v>
          </cell>
          <cell r="C156" t="str">
            <v>Pond Worker</v>
          </cell>
          <cell r="D156">
            <v>666.72</v>
          </cell>
          <cell r="E156" t="str">
            <v>F10390 - Rusli, Muhamad Rohashimi</v>
          </cell>
        </row>
        <row r="157">
          <cell r="A157" t="str">
            <v>F10403</v>
          </cell>
          <cell r="B157" t="str">
            <v>Teioli, Helen Maefasia</v>
          </cell>
          <cell r="C157" t="str">
            <v>Gender Research Analyst</v>
          </cell>
          <cell r="D157">
            <v>1124.6399999999999</v>
          </cell>
          <cell r="E157" t="str">
            <v>F10403 - Teioli, Helen Maefasia</v>
          </cell>
        </row>
        <row r="158">
          <cell r="A158" t="str">
            <v>F10406</v>
          </cell>
          <cell r="B158" t="str">
            <v>Tonafalea, Iven</v>
          </cell>
          <cell r="C158" t="str">
            <v>Finance and Administration Assistant</v>
          </cell>
          <cell r="D158">
            <v>692.64</v>
          </cell>
          <cell r="E158" t="str">
            <v>F10406 - Tonafalea, Iven</v>
          </cell>
        </row>
        <row r="159">
          <cell r="A159" t="str">
            <v>F10407</v>
          </cell>
          <cell r="B159" t="str">
            <v>Kundu, Ram Prosad</v>
          </cell>
          <cell r="C159" t="str">
            <v>Research Assistant</v>
          </cell>
          <cell r="D159">
            <v>954.72</v>
          </cell>
          <cell r="E159" t="str">
            <v>F10407 - Kundu, Ram Prosad</v>
          </cell>
        </row>
        <row r="160">
          <cell r="A160" t="str">
            <v>F10408</v>
          </cell>
          <cell r="B160" t="str">
            <v>Khor, Chin Kooi</v>
          </cell>
          <cell r="C160" t="str">
            <v>Financial Accounting Manager</v>
          </cell>
          <cell r="D160">
            <v>4492.8</v>
          </cell>
          <cell r="E160" t="str">
            <v>F10408 - Khor, Chin Kooi</v>
          </cell>
        </row>
        <row r="161">
          <cell r="A161" t="str">
            <v>F10409</v>
          </cell>
          <cell r="B161" t="str">
            <v>Tezzo, Xavier</v>
          </cell>
          <cell r="C161" t="str">
            <v>Program Coordinator</v>
          </cell>
          <cell r="D161">
            <v>8556.48</v>
          </cell>
          <cell r="E161" t="str">
            <v>F10409 - Tezzo, Xavier</v>
          </cell>
        </row>
        <row r="162">
          <cell r="A162" t="str">
            <v>F10412</v>
          </cell>
          <cell r="B162" t="str">
            <v>Rajaratnam, Surendran</v>
          </cell>
          <cell r="C162" t="str">
            <v>Senior Research Analyst</v>
          </cell>
          <cell r="D162">
            <v>1954.08</v>
          </cell>
          <cell r="E162" t="str">
            <v>F10412 - Rajaratnam, Surendran</v>
          </cell>
        </row>
        <row r="163">
          <cell r="A163" t="str">
            <v>F10413</v>
          </cell>
          <cell r="B163" t="str">
            <v>Kim, Miratori</v>
          </cell>
          <cell r="C163" t="str">
            <v>Project Manager</v>
          </cell>
          <cell r="D163">
            <v>2878.56</v>
          </cell>
          <cell r="E163" t="str">
            <v>F10413 - Kim, Miratori</v>
          </cell>
        </row>
        <row r="164">
          <cell r="A164" t="str">
            <v>F10420</v>
          </cell>
          <cell r="B164" t="str">
            <v>Loy, Ter Min</v>
          </cell>
          <cell r="C164" t="str">
            <v>Program Associate, Project Lifecycle Performance &amp; Administration</v>
          </cell>
          <cell r="D164">
            <v>1356.48</v>
          </cell>
          <cell r="E164" t="str">
            <v>F10420 - Loy, Ter Min</v>
          </cell>
        </row>
        <row r="165">
          <cell r="A165" t="str">
            <v>F10421</v>
          </cell>
          <cell r="B165" t="str">
            <v>Shaikh, Md. Abdul Hamid</v>
          </cell>
          <cell r="C165" t="str">
            <v>Fisheries Development Officer</v>
          </cell>
          <cell r="D165">
            <v>1091.52</v>
          </cell>
          <cell r="E165" t="str">
            <v>F10421 - Shaikh, Md. Abdul Hamid</v>
          </cell>
        </row>
        <row r="166">
          <cell r="A166" t="str">
            <v>F10431</v>
          </cell>
          <cell r="B166" t="str">
            <v>Nahiduzzaman, Md.</v>
          </cell>
          <cell r="C166" t="str">
            <v>Scientist/Project Manager</v>
          </cell>
          <cell r="D166">
            <v>2522.88</v>
          </cell>
          <cell r="E166" t="str">
            <v>F10431 - Nahiduzzaman, Md.</v>
          </cell>
        </row>
        <row r="167">
          <cell r="A167" t="str">
            <v>F10439</v>
          </cell>
          <cell r="B167" t="str">
            <v>Islam, Zahurul Howlader</v>
          </cell>
          <cell r="C167" t="str">
            <v>Finance Officer</v>
          </cell>
          <cell r="D167">
            <v>915.84</v>
          </cell>
          <cell r="E167" t="str">
            <v>F10439 - Islam, Zahurul Howlader</v>
          </cell>
        </row>
        <row r="168">
          <cell r="A168" t="str">
            <v>F10442</v>
          </cell>
          <cell r="B168" t="str">
            <v>Chua, Seong Lee</v>
          </cell>
          <cell r="C168" t="str">
            <v>Senior Publication Designer</v>
          </cell>
          <cell r="D168">
            <v>1604.16</v>
          </cell>
          <cell r="E168" t="str">
            <v>F10442 - Chua, Seong Lee</v>
          </cell>
        </row>
        <row r="169">
          <cell r="A169" t="str">
            <v>F10461</v>
          </cell>
          <cell r="B169" t="str">
            <v>Wong, Ik Ling, Irene</v>
          </cell>
          <cell r="C169" t="str">
            <v>Senior Analyst (Budgeting and Reporting)</v>
          </cell>
          <cell r="D169">
            <v>2289.6</v>
          </cell>
          <cell r="E169" t="str">
            <v>F10461 - Wong, Ik Ling, Irene</v>
          </cell>
        </row>
        <row r="170">
          <cell r="A170" t="str">
            <v>F10463</v>
          </cell>
          <cell r="B170" t="str">
            <v>Khoo, Teng Kew</v>
          </cell>
          <cell r="C170" t="str">
            <v>Program Associate, Publications, Proposals and Data Management</v>
          </cell>
          <cell r="D170">
            <v>1679.04</v>
          </cell>
          <cell r="E170" t="str">
            <v>F10463 - Khoo, Teng Kew</v>
          </cell>
        </row>
        <row r="171">
          <cell r="A171" t="str">
            <v>F10472</v>
          </cell>
          <cell r="B171" t="str">
            <v>Eriksson, Bo Gustav Hampus</v>
          </cell>
          <cell r="C171" t="str">
            <v>Senior Scientist</v>
          </cell>
          <cell r="D171">
            <v>9234.7199999999993</v>
          </cell>
          <cell r="E171" t="str">
            <v>F10472 - Eriksson, Bo Gustav Hampus</v>
          </cell>
        </row>
        <row r="172">
          <cell r="A172" t="str">
            <v>F10479</v>
          </cell>
          <cell r="B172" t="str">
            <v>Ahmed Tharwat, Mohamed</v>
          </cell>
          <cell r="C172" t="str">
            <v>Training Coordinator</v>
          </cell>
          <cell r="D172">
            <v>501.12</v>
          </cell>
          <cell r="E172" t="str">
            <v>F10479 - Ahmed Tharwat, Mohamed</v>
          </cell>
        </row>
        <row r="173">
          <cell r="A173" t="str">
            <v>F10480</v>
          </cell>
          <cell r="B173" t="str">
            <v>Hassan Ewemar, Mohamed</v>
          </cell>
          <cell r="C173" t="str">
            <v>Assistant Ground &amp; Ponds Supervisor</v>
          </cell>
          <cell r="D173">
            <v>616.32000000000005</v>
          </cell>
          <cell r="E173" t="str">
            <v>F10480 - Hassan Ewemar, Mohamed</v>
          </cell>
        </row>
        <row r="174">
          <cell r="A174" t="str">
            <v>F10481</v>
          </cell>
          <cell r="B174" t="str">
            <v>Mohamed Mahmoud Ibrahim, Fatehy</v>
          </cell>
          <cell r="C174" t="str">
            <v>Pond Worker</v>
          </cell>
          <cell r="D174">
            <v>455.04</v>
          </cell>
          <cell r="E174" t="str">
            <v>F10481 - Mohamed Mahmoud Ibrahim, Fatehy</v>
          </cell>
        </row>
        <row r="175">
          <cell r="A175" t="str">
            <v>F10482</v>
          </cell>
          <cell r="B175" t="str">
            <v>Baten, Md. Abdul</v>
          </cell>
          <cell r="C175" t="str">
            <v>M&amp;E coordinator</v>
          </cell>
          <cell r="D175">
            <v>2236.3199999999997</v>
          </cell>
          <cell r="E175" t="str">
            <v>F10482 - Baten, Md. Abdul</v>
          </cell>
        </row>
        <row r="176">
          <cell r="A176" t="str">
            <v>F10485</v>
          </cell>
          <cell r="B176" t="str">
            <v>Ragab El-Sayed Mohamed, Mohamed</v>
          </cell>
          <cell r="C176" t="str">
            <v>Electrical Technician</v>
          </cell>
          <cell r="D176">
            <v>538.56000000000006</v>
          </cell>
          <cell r="E176" t="str">
            <v>F10485 - Ragab El-Sayed Mohamed, Mohamed</v>
          </cell>
        </row>
        <row r="177">
          <cell r="A177" t="str">
            <v>F10486</v>
          </cell>
          <cell r="B177" t="str">
            <v>Kuddus, Mohammad Abdul</v>
          </cell>
          <cell r="C177" t="str">
            <v>Horticulture Development Officer (HDO)</v>
          </cell>
          <cell r="D177">
            <v>1044</v>
          </cell>
          <cell r="E177" t="str">
            <v>F10486 - Kuddus, Mohammad Abdul</v>
          </cell>
        </row>
        <row r="178">
          <cell r="A178" t="str">
            <v>F10488</v>
          </cell>
          <cell r="B178" t="str">
            <v>Pak, Song Kee</v>
          </cell>
          <cell r="C178" t="str">
            <v>Regional Associate</v>
          </cell>
          <cell r="D178">
            <v>1301.7599999999998</v>
          </cell>
          <cell r="E178" t="str">
            <v>F10488 - Pak, Song Kee</v>
          </cell>
        </row>
        <row r="179">
          <cell r="A179" t="str">
            <v>F10494</v>
          </cell>
          <cell r="B179" t="str">
            <v>Md Hanifah, Junitha</v>
          </cell>
          <cell r="C179" t="str">
            <v>Program Associate, Publications and Administration</v>
          </cell>
          <cell r="D179">
            <v>1054.08</v>
          </cell>
          <cell r="E179" t="str">
            <v>F10494 - Md Hanifah, Junitha</v>
          </cell>
        </row>
        <row r="180">
          <cell r="A180" t="str">
            <v>F10503</v>
          </cell>
          <cell r="B180" t="str">
            <v>Ueresi, Meere</v>
          </cell>
          <cell r="C180" t="str">
            <v>Project Management Support Officer</v>
          </cell>
          <cell r="D180">
            <v>1368</v>
          </cell>
          <cell r="E180" t="str">
            <v>F10503 - Ueresi, Meere</v>
          </cell>
        </row>
        <row r="181">
          <cell r="A181" t="str">
            <v>F10505</v>
          </cell>
          <cell r="B181" t="str">
            <v>Sukulu, Meshach</v>
          </cell>
          <cell r="C181" t="str">
            <v>Research Analyst</v>
          </cell>
          <cell r="D181">
            <v>1054.08</v>
          </cell>
          <cell r="E181" t="str">
            <v>F10505 - Sukulu, Meshach</v>
          </cell>
        </row>
        <row r="182">
          <cell r="A182" t="str">
            <v>F10507</v>
          </cell>
          <cell r="B182" t="str">
            <v>Kabir, Kazi Ahmed</v>
          </cell>
          <cell r="C182" t="str">
            <v>Research Associate</v>
          </cell>
          <cell r="D182">
            <v>1316.16</v>
          </cell>
          <cell r="E182" t="str">
            <v>F10507 - Kabir, Kazi Ahmed</v>
          </cell>
        </row>
        <row r="183">
          <cell r="A183" t="str">
            <v>F10508</v>
          </cell>
          <cell r="B183" t="str">
            <v>MUGALA, CHIBILI</v>
          </cell>
          <cell r="C183" t="str">
            <v>Information Technology Specialist</v>
          </cell>
          <cell r="D183">
            <v>1987.2</v>
          </cell>
          <cell r="E183" t="str">
            <v>F10508 - MUGALA, CHIBILI</v>
          </cell>
        </row>
        <row r="184">
          <cell r="A184" t="str">
            <v>F10511</v>
          </cell>
          <cell r="B184" t="str">
            <v>Chadag, Vishnumurthy Mohan</v>
          </cell>
          <cell r="C184" t="str">
            <v>Senior Scientist - Aquaculture</v>
          </cell>
          <cell r="D184">
            <v>12378.24</v>
          </cell>
          <cell r="E184" t="str">
            <v>F10511 - Chadag, Vishnumurthy Mohan</v>
          </cell>
        </row>
        <row r="185">
          <cell r="A185" t="str">
            <v>F10512</v>
          </cell>
          <cell r="B185" t="str">
            <v>Yu, Pek Shan</v>
          </cell>
          <cell r="C185" t="str">
            <v>Senior Grants Finance Officer</v>
          </cell>
          <cell r="D185">
            <v>2252.16</v>
          </cell>
          <cell r="E185" t="str">
            <v>F10512 - Yu, Pek Shan</v>
          </cell>
        </row>
        <row r="186">
          <cell r="A186" t="str">
            <v>F10515</v>
          </cell>
          <cell r="B186" t="str">
            <v>AKTER, SHANJIDA</v>
          </cell>
          <cell r="C186" t="str">
            <v>Administrative Assistant</v>
          </cell>
          <cell r="D186">
            <v>646.56000000000006</v>
          </cell>
          <cell r="E186" t="str">
            <v>F10515 - AKTER, SHANJIDA</v>
          </cell>
        </row>
        <row r="187">
          <cell r="A187" t="str">
            <v>F10516</v>
          </cell>
          <cell r="B187" t="str">
            <v>Suri, Sharon</v>
          </cell>
          <cell r="C187" t="str">
            <v>Project Coordinator</v>
          </cell>
          <cell r="D187">
            <v>5780.16</v>
          </cell>
          <cell r="E187" t="str">
            <v>F10516 - Suri, Sharon</v>
          </cell>
        </row>
        <row r="188">
          <cell r="A188" t="str">
            <v>F10517</v>
          </cell>
          <cell r="B188" t="str">
            <v>Chan, Chin Yee</v>
          </cell>
          <cell r="C188" t="str">
            <v>Research Fellow</v>
          </cell>
          <cell r="D188">
            <v>2583.36</v>
          </cell>
          <cell r="E188" t="str">
            <v>F10517 - Chan, Chin Yee</v>
          </cell>
        </row>
        <row r="189">
          <cell r="A189" t="str">
            <v>F10532</v>
          </cell>
          <cell r="B189" t="str">
            <v>Chong, Boon Kee</v>
          </cell>
          <cell r="C189" t="str">
            <v>Production Designer</v>
          </cell>
          <cell r="D189">
            <v>1317.6000000000001</v>
          </cell>
          <cell r="E189" t="str">
            <v>F10532 - Chong, Boon Kee</v>
          </cell>
        </row>
        <row r="190">
          <cell r="A190" t="str">
            <v>F10536</v>
          </cell>
          <cell r="B190" t="str">
            <v>Tabassum, Mehnaz</v>
          </cell>
          <cell r="C190" t="str">
            <v>Research Assistant</v>
          </cell>
          <cell r="D190">
            <v>910.08</v>
          </cell>
          <cell r="E190" t="str">
            <v>F10536 - Tabassum, Mehnaz</v>
          </cell>
        </row>
        <row r="191">
          <cell r="A191" t="str">
            <v>F10541</v>
          </cell>
          <cell r="B191" t="str">
            <v>Luwawa, Felix</v>
          </cell>
          <cell r="C191" t="str">
            <v>Driver</v>
          </cell>
          <cell r="D191">
            <v>731.52</v>
          </cell>
          <cell r="E191" t="str">
            <v>F10541 - Luwawa, Felix</v>
          </cell>
        </row>
        <row r="192">
          <cell r="A192" t="str">
            <v>F10550</v>
          </cell>
          <cell r="B192" t="str">
            <v>Lim, Poh Guan</v>
          </cell>
          <cell r="C192" t="str">
            <v>Management Information Systems Manager</v>
          </cell>
          <cell r="D192">
            <v>3035.5199999999995</v>
          </cell>
          <cell r="E192" t="str">
            <v>F10550 - Lim, Poh Guan</v>
          </cell>
        </row>
        <row r="193">
          <cell r="A193" t="str">
            <v>F10551</v>
          </cell>
          <cell r="B193" t="str">
            <v>Phiri, Kunyado</v>
          </cell>
          <cell r="C193" t="str">
            <v>Administrative Officer</v>
          </cell>
          <cell r="D193">
            <v>1765.44</v>
          </cell>
          <cell r="E193" t="str">
            <v>F10551 - Phiri, Kunyado</v>
          </cell>
        </row>
        <row r="194">
          <cell r="A194" t="str">
            <v>F10553</v>
          </cell>
          <cell r="B194" t="str">
            <v>Sangma, Suchana</v>
          </cell>
          <cell r="C194" t="str">
            <v>Driver</v>
          </cell>
          <cell r="D194">
            <v>545.76</v>
          </cell>
          <cell r="E194" t="str">
            <v>F10553 - Sangma, Suchana</v>
          </cell>
        </row>
        <row r="195">
          <cell r="A195" t="str">
            <v>F10554</v>
          </cell>
          <cell r="B195" t="str">
            <v>Sadhak, Bidhan Chandra</v>
          </cell>
          <cell r="C195" t="str">
            <v>Messenger</v>
          </cell>
          <cell r="D195">
            <v>505.43999999999994</v>
          </cell>
          <cell r="E195" t="str">
            <v>F10554 - Sadhak, Bidhan Chandra</v>
          </cell>
        </row>
        <row r="196">
          <cell r="A196" t="str">
            <v>F10561</v>
          </cell>
          <cell r="B196" t="str">
            <v>Chimatiro, Sloans Kalumba</v>
          </cell>
          <cell r="C196" t="str">
            <v>Country Director, Zambia and Tanzania</v>
          </cell>
          <cell r="D196">
            <v>11574.72</v>
          </cell>
          <cell r="E196" t="str">
            <v>F10561 - Chimatiro, Sloans Kalumba</v>
          </cell>
        </row>
        <row r="197">
          <cell r="A197" t="str">
            <v>F10571</v>
          </cell>
          <cell r="B197" t="str">
            <v>Wahab, Md. Abdul</v>
          </cell>
          <cell r="C197" t="str">
            <v>Team Leader/Senior scientist</v>
          </cell>
          <cell r="D197">
            <v>6454.08</v>
          </cell>
          <cell r="E197" t="str">
            <v>F10571 - Wahab, Md. Abdul</v>
          </cell>
        </row>
        <row r="198">
          <cell r="A198" t="str">
            <v>F10573</v>
          </cell>
          <cell r="B198" t="str">
            <v>Lauren McDougall, Cynthia</v>
          </cell>
          <cell r="C198" t="str">
            <v>Gender Research Leader</v>
          </cell>
          <cell r="D198">
            <v>14508</v>
          </cell>
          <cell r="E198" t="str">
            <v>F10573 - Lauren McDougall, Cynthia</v>
          </cell>
        </row>
        <row r="199">
          <cell r="A199" t="str">
            <v>F10575</v>
          </cell>
          <cell r="B199" t="str">
            <v>Mostafa Mostafa Mohamed, Amin</v>
          </cell>
          <cell r="C199" t="str">
            <v>Housekeeper</v>
          </cell>
          <cell r="D199">
            <v>360</v>
          </cell>
          <cell r="E199" t="str">
            <v>F10575 - Mostafa Mostafa Mohamed, Amin</v>
          </cell>
        </row>
        <row r="200">
          <cell r="A200" t="str">
            <v>F10576</v>
          </cell>
          <cell r="B200" t="str">
            <v>Metwaly Mohamed, Atef</v>
          </cell>
          <cell r="C200" t="str">
            <v>Assistant Security Supervisor</v>
          </cell>
          <cell r="D200">
            <v>649.43999999999994</v>
          </cell>
          <cell r="E200" t="str">
            <v>F10576 - Metwaly Mohamed, Atef</v>
          </cell>
        </row>
        <row r="201">
          <cell r="A201" t="str">
            <v>F10582</v>
          </cell>
          <cell r="B201" t="str">
            <v>Rahman, Md. Jalilur</v>
          </cell>
          <cell r="C201" t="str">
            <v>Scientist Fish Population Biologist (ECOFISH)_IR I</v>
          </cell>
          <cell r="D201">
            <v>3754.08</v>
          </cell>
          <cell r="E201" t="str">
            <v>F10582 - Rahman, Md. Jalilur</v>
          </cell>
        </row>
        <row r="202">
          <cell r="A202" t="str">
            <v>F10587</v>
          </cell>
          <cell r="B202" t="str">
            <v>Islam, Muhammad Eftakharul</v>
          </cell>
          <cell r="C202" t="str">
            <v>Market Systems Development Specialist</v>
          </cell>
          <cell r="D202">
            <v>1766.8799999999999</v>
          </cell>
          <cell r="E202" t="str">
            <v>F10587 - Islam, Muhammad Eftakharul</v>
          </cell>
        </row>
        <row r="203">
          <cell r="A203" t="str">
            <v>F10588</v>
          </cell>
          <cell r="B203" t="str">
            <v>Hossain, Mohammad Shohorab</v>
          </cell>
          <cell r="C203" t="str">
            <v>Production Coordinator</v>
          </cell>
          <cell r="D203">
            <v>1429.92</v>
          </cell>
          <cell r="E203" t="str">
            <v>F10588 - Hossain, Mohammad Shohorab</v>
          </cell>
        </row>
        <row r="204">
          <cell r="A204" t="str">
            <v>F10593</v>
          </cell>
          <cell r="B204" t="str">
            <v>MVULA, NGAITILA</v>
          </cell>
          <cell r="C204" t="str">
            <v>Hub Finance Officer</v>
          </cell>
          <cell r="D204">
            <v>1931.04</v>
          </cell>
          <cell r="E204" t="str">
            <v>F10593 - MVULA, NGAITILA</v>
          </cell>
        </row>
        <row r="205">
          <cell r="A205" t="str">
            <v>F10594</v>
          </cell>
          <cell r="B205" t="str">
            <v>Azam, Md. Ali</v>
          </cell>
          <cell r="C205" t="str">
            <v>Fisheries Development Officer</v>
          </cell>
          <cell r="D205">
            <v>1052.6399999999999</v>
          </cell>
          <cell r="E205" t="str">
            <v>F10594 - Azam, Md. Ali</v>
          </cell>
        </row>
        <row r="206">
          <cell r="A206" t="str">
            <v>F10596</v>
          </cell>
          <cell r="B206" t="str">
            <v>Huque, Sanjida</v>
          </cell>
          <cell r="C206" t="str">
            <v>Research Associate</v>
          </cell>
          <cell r="D206">
            <v>1190.8799999999999</v>
          </cell>
          <cell r="E206" t="str">
            <v>F10596 - Huque, Sanjida</v>
          </cell>
        </row>
        <row r="207">
          <cell r="A207" t="str">
            <v>F10597</v>
          </cell>
          <cell r="B207" t="str">
            <v>Pereira, Mario</v>
          </cell>
          <cell r="C207" t="str">
            <v>Senior Research Analyst</v>
          </cell>
          <cell r="D207">
            <v>2700</v>
          </cell>
          <cell r="E207" t="str">
            <v>F10597 - Pereira, Mario</v>
          </cell>
        </row>
        <row r="208">
          <cell r="A208" t="str">
            <v>F10601</v>
          </cell>
          <cell r="B208" t="str">
            <v>Nazia, Tanzina</v>
          </cell>
          <cell r="C208" t="str">
            <v>Gender and Environment Specialist</v>
          </cell>
          <cell r="D208">
            <v>1586.8799999999999</v>
          </cell>
          <cell r="E208" t="str">
            <v>F10601 - Nazia, Tanzina</v>
          </cell>
        </row>
        <row r="209">
          <cell r="A209" t="str">
            <v>F10602</v>
          </cell>
          <cell r="B209" t="str">
            <v>REZWANA, SHARMIN</v>
          </cell>
          <cell r="C209" t="str">
            <v>Research Assistant</v>
          </cell>
          <cell r="D209">
            <v>738.72</v>
          </cell>
          <cell r="E209" t="str">
            <v>F10602 - REZWANA, SHARMIN</v>
          </cell>
        </row>
        <row r="210">
          <cell r="A210" t="str">
            <v>F10604</v>
          </cell>
          <cell r="B210" t="str">
            <v>Harun, Mohd Zamani</v>
          </cell>
          <cell r="C210" t="str">
            <v>Systems Accountant</v>
          </cell>
          <cell r="D210">
            <v>2321.2800000000002</v>
          </cell>
          <cell r="E210" t="str">
            <v>F10604 - Harun, Mohd Zamani</v>
          </cell>
        </row>
        <row r="211">
          <cell r="A211" t="str">
            <v>F10605</v>
          </cell>
          <cell r="B211" t="str">
            <v>Mohamed Abdel-Kreem, El-Sayed</v>
          </cell>
          <cell r="C211" t="str">
            <v>Assistant Security Supervisor</v>
          </cell>
          <cell r="D211">
            <v>512.64</v>
          </cell>
          <cell r="E211" t="str">
            <v>F10605 - Mohamed Abdel-Kreem, El-Sayed</v>
          </cell>
        </row>
        <row r="212">
          <cell r="A212" t="str">
            <v>F10611</v>
          </cell>
          <cell r="B212" t="str">
            <v>Imteazzaman, Angkur Mohammad</v>
          </cell>
          <cell r="C212" t="str">
            <v>Research Associate</v>
          </cell>
          <cell r="D212">
            <v>1262.8799999999999</v>
          </cell>
          <cell r="E212" t="str">
            <v>F10611 - Imteazzaman, Angkur Mohammad</v>
          </cell>
        </row>
        <row r="213">
          <cell r="A213" t="str">
            <v>F10622</v>
          </cell>
          <cell r="B213" t="str">
            <v>Abdul Aziz, Azimah</v>
          </cell>
          <cell r="C213" t="str">
            <v>HR Specialist</v>
          </cell>
          <cell r="D213">
            <v>1589.7599999999998</v>
          </cell>
          <cell r="E213" t="str">
            <v>F10622 - Abdul Aziz, Azimah</v>
          </cell>
        </row>
        <row r="214">
          <cell r="A214" t="str">
            <v>F10625</v>
          </cell>
          <cell r="B214" t="str">
            <v>Choo, Teng Wan</v>
          </cell>
          <cell r="C214" t="str">
            <v>Business Application Trainer</v>
          </cell>
          <cell r="D214">
            <v>2545.92</v>
          </cell>
          <cell r="E214" t="str">
            <v>F10625 - Choo, Teng Wan</v>
          </cell>
        </row>
        <row r="215">
          <cell r="A215" t="str">
            <v>F10628</v>
          </cell>
          <cell r="B215" t="str">
            <v>Alam, Md. Jahangir</v>
          </cell>
          <cell r="C215" t="str">
            <v>Horticulture Development Officer (HDO)</v>
          </cell>
          <cell r="D215">
            <v>1081.44</v>
          </cell>
          <cell r="E215" t="str">
            <v>F10628 - Alam, Md. Jahangir</v>
          </cell>
        </row>
        <row r="216">
          <cell r="A216" t="str">
            <v>F10629</v>
          </cell>
          <cell r="B216" t="str">
            <v>Sam, Pov</v>
          </cell>
          <cell r="C216" t="str">
            <v>Cleaner</v>
          </cell>
          <cell r="D216">
            <v>401.76</v>
          </cell>
          <cell r="E216" t="str">
            <v>F10629 - Sam, Pov</v>
          </cell>
        </row>
        <row r="217">
          <cell r="A217" t="str">
            <v>F10630</v>
          </cell>
          <cell r="B217" t="str">
            <v>Van Der Ploeg, Johan</v>
          </cell>
          <cell r="C217" t="str">
            <v>Scientist</v>
          </cell>
          <cell r="D217">
            <v>6883.2</v>
          </cell>
          <cell r="E217" t="str">
            <v>F10630 - Van Der Ploeg, Johan</v>
          </cell>
        </row>
        <row r="218">
          <cell r="A218" t="str">
            <v>F10631</v>
          </cell>
          <cell r="B218" t="str">
            <v>Mohamed Hassan, Nurul Syafiza</v>
          </cell>
          <cell r="C218" t="str">
            <v>Procurement Assistant</v>
          </cell>
          <cell r="D218">
            <v>820.80000000000007</v>
          </cell>
          <cell r="E218" t="str">
            <v>F10631 - Mohamed Hassan, Nurul Syafiza</v>
          </cell>
        </row>
        <row r="219">
          <cell r="A219" t="str">
            <v>F10637</v>
          </cell>
          <cell r="B219" t="str">
            <v>Tan, Su Ching</v>
          </cell>
          <cell r="C219" t="str">
            <v>Contracts Officer</v>
          </cell>
          <cell r="D219">
            <v>3453.12</v>
          </cell>
          <cell r="E219" t="str">
            <v>F10637 - Tan, Su Ching</v>
          </cell>
        </row>
        <row r="220">
          <cell r="A220" t="str">
            <v>F10638</v>
          </cell>
          <cell r="B220" t="str">
            <v>Ali, Saima</v>
          </cell>
          <cell r="C220" t="str">
            <v>HR Manager</v>
          </cell>
          <cell r="D220">
            <v>1797.1200000000001</v>
          </cell>
          <cell r="E220" t="str">
            <v>F10638 - Ali, Saima</v>
          </cell>
        </row>
        <row r="221">
          <cell r="A221" t="str">
            <v>F10639</v>
          </cell>
          <cell r="B221" t="str">
            <v>Mohammad Ali, Mir</v>
          </cell>
          <cell r="C221" t="str">
            <v>Research Assistant</v>
          </cell>
          <cell r="D221">
            <v>825.12000000000012</v>
          </cell>
          <cell r="E221" t="str">
            <v>F10639 - Mohammad Ali, Mir</v>
          </cell>
        </row>
        <row r="222">
          <cell r="A222" t="str">
            <v>F10657</v>
          </cell>
          <cell r="B222" t="str">
            <v>Paw, Naw Nay Thah</v>
          </cell>
          <cell r="C222" t="str">
            <v>Grants and HR Specialist</v>
          </cell>
          <cell r="D222">
            <v>1368</v>
          </cell>
          <cell r="E222" t="str">
            <v>F10657 - Paw, Naw Nay Thah</v>
          </cell>
        </row>
        <row r="223">
          <cell r="A223" t="str">
            <v>F10662</v>
          </cell>
          <cell r="B223" t="str">
            <v>Rahman, Muhammad Meezanur</v>
          </cell>
          <cell r="C223" t="str">
            <v>Aquaculture Scientist-Aquatic Animal Health</v>
          </cell>
          <cell r="D223">
            <v>2989.44</v>
          </cell>
          <cell r="E223" t="str">
            <v>F10662 - Rahman, Muhammad Meezanur</v>
          </cell>
        </row>
        <row r="224">
          <cell r="A224" t="str">
            <v>F10663</v>
          </cell>
          <cell r="B224" t="str">
            <v>Roy, Ashim Kumar</v>
          </cell>
          <cell r="C224" t="str">
            <v>Admin and Finance Officer</v>
          </cell>
          <cell r="D224">
            <v>1490.3999999999999</v>
          </cell>
          <cell r="E224" t="str">
            <v>F10663 - Roy, Ashim Kumar</v>
          </cell>
        </row>
        <row r="225">
          <cell r="A225" t="str">
            <v>F10666</v>
          </cell>
          <cell r="B225" t="str">
            <v>Che Bahri, Mohd Aiman Mustakim</v>
          </cell>
          <cell r="C225" t="str">
            <v>Research Assistant</v>
          </cell>
          <cell r="D225">
            <v>872.64</v>
          </cell>
          <cell r="E225" t="str">
            <v>F10666 - Che Bahri, Mohd Aiman Mustakim</v>
          </cell>
        </row>
        <row r="226">
          <cell r="A226" t="str">
            <v>F10671</v>
          </cell>
          <cell r="B226" t="str">
            <v>Lwin, Aye Aye</v>
          </cell>
          <cell r="C226" t="str">
            <v>Project Manager</v>
          </cell>
          <cell r="D226">
            <v>1923.84</v>
          </cell>
          <cell r="E226" t="str">
            <v>F10671 - Lwin, Aye Aye</v>
          </cell>
        </row>
        <row r="227">
          <cell r="A227" t="str">
            <v>F10678</v>
          </cell>
          <cell r="B227" t="str">
            <v>Moyo, Grace Zulu</v>
          </cell>
          <cell r="C227" t="str">
            <v>Head of Regional Finance Quality</v>
          </cell>
          <cell r="D227">
            <v>11455.199999999999</v>
          </cell>
          <cell r="E227" t="str">
            <v>F10678 - Moyo, Grace Zulu</v>
          </cell>
        </row>
        <row r="228">
          <cell r="A228" t="str">
            <v>F10679</v>
          </cell>
          <cell r="B228" t="str">
            <v>Rahman, Md. Hafijur</v>
          </cell>
          <cell r="C228" t="str">
            <v>Finance Officer</v>
          </cell>
          <cell r="D228">
            <v>820.80000000000007</v>
          </cell>
          <cell r="E228" t="str">
            <v>F10679 - Rahman, Md. Hafijur</v>
          </cell>
        </row>
        <row r="229">
          <cell r="A229" t="str">
            <v>F10682</v>
          </cell>
          <cell r="B229" t="str">
            <v>Kabir, Hossain</v>
          </cell>
          <cell r="C229" t="str">
            <v>Admin Assistant</v>
          </cell>
          <cell r="D229">
            <v>793.43999999999994</v>
          </cell>
          <cell r="E229" t="str">
            <v>F10682 - Kabir, Hossain</v>
          </cell>
        </row>
        <row r="230">
          <cell r="A230" t="str">
            <v>F10684</v>
          </cell>
          <cell r="B230" t="str">
            <v>Joffre, Olivier Marc</v>
          </cell>
          <cell r="C230" t="str">
            <v>Post Doctoral Fellow</v>
          </cell>
          <cell r="D230">
            <v>7187.0399999999991</v>
          </cell>
          <cell r="E230" t="str">
            <v>F10684 - Joffre, Olivier Marc</v>
          </cell>
        </row>
        <row r="231">
          <cell r="A231" t="str">
            <v>F10686</v>
          </cell>
          <cell r="B231" t="str">
            <v>Debnath, Sanjoy Kumar</v>
          </cell>
          <cell r="C231" t="str">
            <v>Finance and Administrative Assistant</v>
          </cell>
          <cell r="D231">
            <v>780.48</v>
          </cell>
          <cell r="E231" t="str">
            <v>F10686 - Debnath, Sanjoy Kumar</v>
          </cell>
        </row>
        <row r="232">
          <cell r="A232" t="str">
            <v>F10688</v>
          </cell>
          <cell r="B232" t="str">
            <v>Huda, Kazi Shamsul</v>
          </cell>
          <cell r="C232" t="str">
            <v>HR Assistant</v>
          </cell>
          <cell r="D232">
            <v>544.31999999999994</v>
          </cell>
          <cell r="E232" t="str">
            <v>F10688 - Huda, Kazi Shamsul</v>
          </cell>
        </row>
        <row r="233">
          <cell r="A233" t="str">
            <v>F10690</v>
          </cell>
          <cell r="B233" t="str">
            <v>Islam, Md.Sahidul</v>
          </cell>
          <cell r="C233" t="str">
            <v>Training Associate</v>
          </cell>
          <cell r="D233">
            <v>1644.48</v>
          </cell>
          <cell r="E233" t="str">
            <v>F10690 - Islam, Md.Sahidul</v>
          </cell>
        </row>
        <row r="234">
          <cell r="A234" t="str">
            <v>F10701</v>
          </cell>
          <cell r="B234" t="str">
            <v>Kamruzzaman, Md.</v>
          </cell>
          <cell r="C234" t="str">
            <v>Jr. Research Assistant</v>
          </cell>
          <cell r="D234">
            <v>574.56000000000006</v>
          </cell>
          <cell r="E234" t="str">
            <v>F10701 - Kamruzzaman, Md.</v>
          </cell>
        </row>
        <row r="235">
          <cell r="A235" t="str">
            <v>F10703</v>
          </cell>
          <cell r="B235" t="str">
            <v>Kyi Phyu, Moe</v>
          </cell>
          <cell r="C235" t="str">
            <v>Field and Training Coordinator</v>
          </cell>
          <cell r="D235">
            <v>1346.3999999999999</v>
          </cell>
          <cell r="E235" t="str">
            <v>F10703 - Kyi Phyu, Moe</v>
          </cell>
        </row>
        <row r="236">
          <cell r="A236" t="str">
            <v>F10707</v>
          </cell>
          <cell r="B236" t="str">
            <v>Reza, Md. Ashik</v>
          </cell>
          <cell r="C236" t="str">
            <v>Data Analyst</v>
          </cell>
          <cell r="D236">
            <v>780.48</v>
          </cell>
          <cell r="E236" t="str">
            <v>F10707 - Reza, Md. Ashik</v>
          </cell>
        </row>
        <row r="237">
          <cell r="A237" t="str">
            <v>F10711</v>
          </cell>
          <cell r="B237" t="str">
            <v>Tilley, Alexander</v>
          </cell>
          <cell r="C237" t="str">
            <v>Scientist</v>
          </cell>
          <cell r="D237">
            <v>9466.56</v>
          </cell>
          <cell r="E237" t="str">
            <v>F10711 - Tilley, Alexander</v>
          </cell>
        </row>
        <row r="238">
          <cell r="A238" t="str">
            <v>F10715</v>
          </cell>
          <cell r="B238" t="str">
            <v>Hossain, Jamal</v>
          </cell>
          <cell r="C238" t="str">
            <v>Jr. Research Assistant</v>
          </cell>
          <cell r="D238">
            <v>632.16</v>
          </cell>
          <cell r="E238" t="str">
            <v>F10715 - Hossain, Jamal</v>
          </cell>
        </row>
        <row r="239">
          <cell r="A239" t="str">
            <v>F10719</v>
          </cell>
          <cell r="B239" t="str">
            <v>Davies, Zarinah</v>
          </cell>
          <cell r="C239" t="str">
            <v>Director of Human Resources and Administration</v>
          </cell>
          <cell r="D239">
            <v>18504</v>
          </cell>
          <cell r="E239" t="str">
            <v>F10719 - Davies, Zarinah</v>
          </cell>
        </row>
        <row r="240">
          <cell r="A240" t="str">
            <v>F10720</v>
          </cell>
          <cell r="B240" t="str">
            <v>Hossain, Md. Tutul</v>
          </cell>
          <cell r="C240" t="str">
            <v>Junior Field Assistant</v>
          </cell>
          <cell r="D240">
            <v>440.64</v>
          </cell>
          <cell r="E240" t="str">
            <v>F10720 - Hossain, Md. Tutul</v>
          </cell>
        </row>
        <row r="241">
          <cell r="A241" t="str">
            <v>F10730</v>
          </cell>
          <cell r="B241" t="str">
            <v>Ahmad, Nurul Huda</v>
          </cell>
          <cell r="C241" t="str">
            <v>Accountant</v>
          </cell>
          <cell r="D241">
            <v>1389.6000000000001</v>
          </cell>
          <cell r="E241" t="str">
            <v>F10730 - Ahmad, Nurul Huda</v>
          </cell>
        </row>
        <row r="242">
          <cell r="A242" t="str">
            <v>F10740</v>
          </cell>
          <cell r="B242" t="str">
            <v>Kyaw, May Thu</v>
          </cell>
          <cell r="C242" t="str">
            <v>Finance and Administration Officer</v>
          </cell>
          <cell r="D242">
            <v>2216.16</v>
          </cell>
          <cell r="E242" t="str">
            <v>F10740 - Kyaw, May Thu</v>
          </cell>
        </row>
        <row r="243">
          <cell r="A243" t="str">
            <v>F10750</v>
          </cell>
          <cell r="B243" t="str">
            <v>Jaman, Ahmed</v>
          </cell>
          <cell r="C243" t="str">
            <v>Research Assistant</v>
          </cell>
          <cell r="D243">
            <v>715.68</v>
          </cell>
          <cell r="E243" t="str">
            <v>F10750 - Jaman, Ahmed</v>
          </cell>
        </row>
        <row r="244">
          <cell r="A244" t="str">
            <v>F10767</v>
          </cell>
          <cell r="B244" t="str">
            <v>Chan, Bunrong</v>
          </cell>
          <cell r="C244" t="str">
            <v>Driver and Procurement Assistant</v>
          </cell>
          <cell r="D244">
            <v>744.48</v>
          </cell>
          <cell r="E244" t="str">
            <v>F10767 - Chan, Bunrong</v>
          </cell>
        </row>
        <row r="245">
          <cell r="A245" t="str">
            <v>F10768</v>
          </cell>
          <cell r="B245" t="str">
            <v>Saha, Kingkar Chandra</v>
          </cell>
          <cell r="C245" t="str">
            <v>Research Associate</v>
          </cell>
          <cell r="D245">
            <v>1373.7599999999998</v>
          </cell>
          <cell r="E245" t="str">
            <v>F10768 - Saha, Kingkar Chandra</v>
          </cell>
        </row>
        <row r="246">
          <cell r="A246" t="str">
            <v>F10770</v>
          </cell>
          <cell r="B246" t="str">
            <v>Ali, Hazrat</v>
          </cell>
          <cell r="C246" t="str">
            <v>Research Associate</v>
          </cell>
          <cell r="D246">
            <v>1013.76</v>
          </cell>
          <cell r="E246" t="str">
            <v>F10770 - Ali, Hazrat</v>
          </cell>
        </row>
        <row r="247">
          <cell r="A247" t="str">
            <v>F10773</v>
          </cell>
          <cell r="B247" t="str">
            <v>Basak, Siddwartha Kumar</v>
          </cell>
          <cell r="C247" t="str">
            <v>Research Assistant</v>
          </cell>
          <cell r="D247">
            <v>734.4</v>
          </cell>
          <cell r="E247" t="str">
            <v>F10773 - Basak, Siddwartha Kumar</v>
          </cell>
        </row>
        <row r="248">
          <cell r="A248" t="str">
            <v>F10774</v>
          </cell>
          <cell r="B248" t="str">
            <v>Htwe, May Wah</v>
          </cell>
          <cell r="C248" t="str">
            <v>Training and Communications Coordinator</v>
          </cell>
          <cell r="D248">
            <v>1330.56</v>
          </cell>
          <cell r="E248" t="str">
            <v>F10774 - Htwe, May Wah</v>
          </cell>
        </row>
        <row r="249">
          <cell r="A249" t="str">
            <v>F10784</v>
          </cell>
          <cell r="B249" t="str">
            <v>Pires, Natalina Manuela</v>
          </cell>
          <cell r="C249" t="str">
            <v>Administration and Finance Officer</v>
          </cell>
          <cell r="D249">
            <v>974.87999999999988</v>
          </cell>
          <cell r="E249" t="str">
            <v>F10784 - Pires, Natalina Manuela</v>
          </cell>
        </row>
        <row r="250">
          <cell r="A250" t="str">
            <v>F10785</v>
          </cell>
          <cell r="B250" t="str">
            <v>Sok, Sovanary</v>
          </cell>
          <cell r="C250" t="str">
            <v>Administration and HR Specialist</v>
          </cell>
          <cell r="D250">
            <v>1402.56</v>
          </cell>
          <cell r="E250" t="str">
            <v>F10785 - Sok, Sovanary</v>
          </cell>
        </row>
        <row r="251">
          <cell r="A251" t="str">
            <v>F10787</v>
          </cell>
          <cell r="B251" t="str">
            <v>Sun, Vathanak</v>
          </cell>
          <cell r="C251" t="str">
            <v>Field Coordinator</v>
          </cell>
          <cell r="D251">
            <v>1441.44</v>
          </cell>
          <cell r="E251" t="str">
            <v>F10787 - Sun, Vathanak</v>
          </cell>
        </row>
        <row r="252">
          <cell r="A252" t="str">
            <v>F10791</v>
          </cell>
          <cell r="B252" t="str">
            <v>Ou, Phichong</v>
          </cell>
          <cell r="C252" t="str">
            <v>Assistant Project Manager</v>
          </cell>
          <cell r="D252">
            <v>2119.6800000000003</v>
          </cell>
          <cell r="E252" t="str">
            <v>F10791 - Ou, Phichong</v>
          </cell>
        </row>
        <row r="253">
          <cell r="A253" t="str">
            <v>F10792</v>
          </cell>
          <cell r="B253" t="str">
            <v>Cruz, Aimee</v>
          </cell>
          <cell r="C253" t="str">
            <v>Global Grants Manager</v>
          </cell>
          <cell r="D253">
            <v>10395.36</v>
          </cell>
          <cell r="E253" t="str">
            <v>F10792 - Cruz, Aimee</v>
          </cell>
        </row>
        <row r="254">
          <cell r="A254" t="str">
            <v>F10793</v>
          </cell>
          <cell r="B254" t="str">
            <v>Sakala, Chindika</v>
          </cell>
          <cell r="C254" t="str">
            <v>Senior Accountant</v>
          </cell>
          <cell r="D254">
            <v>3447.36</v>
          </cell>
          <cell r="E254" t="str">
            <v>F10793 - Sakala, Chindika</v>
          </cell>
        </row>
        <row r="255">
          <cell r="A255" t="str">
            <v>F10794</v>
          </cell>
          <cell r="B255" t="str">
            <v>Murphy, Seamus</v>
          </cell>
          <cell r="C255" t="str">
            <v>Post Doctoral Fellow</v>
          </cell>
          <cell r="D255">
            <v>5914.08</v>
          </cell>
          <cell r="E255" t="str">
            <v>F10794 - Murphy, Seamus</v>
          </cell>
        </row>
        <row r="256">
          <cell r="A256" t="str">
            <v>F10795</v>
          </cell>
          <cell r="B256" t="str">
            <v>Akester, Michael</v>
          </cell>
          <cell r="C256" t="str">
            <v>Country Director, Myanmar</v>
          </cell>
          <cell r="D256">
            <v>16411.68</v>
          </cell>
          <cell r="E256" t="str">
            <v>F10795 - Akester, Michael</v>
          </cell>
        </row>
        <row r="257">
          <cell r="A257" t="str">
            <v>F10796</v>
          </cell>
          <cell r="B257" t="str">
            <v>Khaing, Kyaw Win</v>
          </cell>
          <cell r="C257" t="str">
            <v>Field and Training Coordinator</v>
          </cell>
          <cell r="D257">
            <v>1297.44</v>
          </cell>
          <cell r="E257" t="str">
            <v>F10796 - Khaing, Kyaw Win</v>
          </cell>
        </row>
        <row r="258">
          <cell r="A258" t="str">
            <v>F10797</v>
          </cell>
          <cell r="B258" t="str">
            <v>El Far, Alaa Mahmoud Mohamed</v>
          </cell>
          <cell r="C258" t="str">
            <v>Post Doctoral Fellow</v>
          </cell>
          <cell r="D258">
            <v>1653.1200000000001</v>
          </cell>
          <cell r="E258" t="str">
            <v>F10797 - El Far, Alaa Mahmoud Mohamed</v>
          </cell>
        </row>
        <row r="259">
          <cell r="A259" t="str">
            <v>F10798</v>
          </cell>
          <cell r="B259" t="str">
            <v>Elsawy Aly, Walid</v>
          </cell>
          <cell r="C259" t="str">
            <v>Post Doctoral Fellow</v>
          </cell>
          <cell r="D259">
            <v>1617.1200000000001</v>
          </cell>
          <cell r="E259" t="str">
            <v>F10798 - Elsawy Aly, Walid</v>
          </cell>
        </row>
        <row r="260">
          <cell r="A260" t="str">
            <v>F10799</v>
          </cell>
          <cell r="B260" t="str">
            <v>Kakwasha, Keagan</v>
          </cell>
          <cell r="C260" t="str">
            <v>Monitoring, Evaluation and Learning Coordinator</v>
          </cell>
          <cell r="D260">
            <v>1725.1200000000001</v>
          </cell>
          <cell r="E260" t="str">
            <v>F10799 - Kakwasha, Keagan</v>
          </cell>
        </row>
        <row r="261">
          <cell r="A261" t="str">
            <v>F10800</v>
          </cell>
          <cell r="B261" t="str">
            <v>Shearer, David</v>
          </cell>
          <cell r="C261" t="str">
            <v>Director, International Partnerships &amp; Program Delivery</v>
          </cell>
          <cell r="D261">
            <v>22966.560000000001</v>
          </cell>
          <cell r="E261" t="str">
            <v>F10800 - Shearer, David</v>
          </cell>
        </row>
        <row r="262">
          <cell r="A262" t="str">
            <v>F10805</v>
          </cell>
          <cell r="B262" t="str">
            <v>Batalofo, Margaret</v>
          </cell>
          <cell r="C262" t="str">
            <v>Research Analyst</v>
          </cell>
          <cell r="D262">
            <v>1120.32</v>
          </cell>
          <cell r="E262" t="str">
            <v>F10805 - Batalofo, Margaret</v>
          </cell>
        </row>
        <row r="263">
          <cell r="A263" t="str">
            <v>F10806</v>
          </cell>
          <cell r="B263" t="str">
            <v>Chantrea, Bun</v>
          </cell>
          <cell r="C263" t="str">
            <v>Aquaculture Specialist</v>
          </cell>
          <cell r="D263">
            <v>2501.2800000000002</v>
          </cell>
          <cell r="E263" t="str">
            <v>F10806 - Chantrea, Bun</v>
          </cell>
        </row>
        <row r="264">
          <cell r="A264" t="str">
            <v>F10809</v>
          </cell>
          <cell r="B264" t="str">
            <v>Islam, Md. Aminul</v>
          </cell>
          <cell r="C264" t="str">
            <v>Research Assistant</v>
          </cell>
          <cell r="D264">
            <v>679.68</v>
          </cell>
          <cell r="E264" t="str">
            <v>F10809 - Islam, Md. Aminul</v>
          </cell>
        </row>
        <row r="265">
          <cell r="A265" t="str">
            <v>F10810</v>
          </cell>
          <cell r="B265" t="str">
            <v>Gomes, Silvino</v>
          </cell>
          <cell r="C265" t="str">
            <v>Project Coordinator</v>
          </cell>
          <cell r="D265">
            <v>2206.08</v>
          </cell>
          <cell r="E265" t="str">
            <v>F10810 - Gomes, Silvino</v>
          </cell>
        </row>
        <row r="266">
          <cell r="A266" t="str">
            <v>F10811</v>
          </cell>
          <cell r="B266" t="str">
            <v>De Jesus, Lucas Soares</v>
          </cell>
          <cell r="C266" t="str">
            <v>Training/M&amp;E Officer</v>
          </cell>
          <cell r="D266">
            <v>1229.7599999999998</v>
          </cell>
          <cell r="E266" t="str">
            <v>F10811 - De Jesus, Lucas Soares</v>
          </cell>
        </row>
        <row r="267">
          <cell r="A267" t="str">
            <v>F10812</v>
          </cell>
          <cell r="B267" t="str">
            <v>Mulilo, Tabitha</v>
          </cell>
          <cell r="C267" t="str">
            <v>Communications Specialist</v>
          </cell>
          <cell r="D267">
            <v>1668.96</v>
          </cell>
          <cell r="E267" t="str">
            <v>F10812 - Mulilo, Tabitha</v>
          </cell>
        </row>
        <row r="268">
          <cell r="A268" t="str">
            <v>F10813</v>
          </cell>
          <cell r="B268" t="str">
            <v>El-Azzazy, Mona</v>
          </cell>
          <cell r="C268" t="str">
            <v>Communication Officer</v>
          </cell>
          <cell r="D268">
            <v>1008</v>
          </cell>
          <cell r="E268" t="str">
            <v>F10813 - El-Azzazy, Mona</v>
          </cell>
        </row>
        <row r="269">
          <cell r="A269" t="str">
            <v>F10814</v>
          </cell>
          <cell r="B269" t="str">
            <v>Mehar, Mamta</v>
          </cell>
          <cell r="C269" t="str">
            <v>Post Doctoral Fellow - Gender</v>
          </cell>
          <cell r="D269">
            <v>4763.5199999999995</v>
          </cell>
          <cell r="E269" t="str">
            <v>F10814 - Mehar, Mamta</v>
          </cell>
        </row>
        <row r="270">
          <cell r="A270" t="str">
            <v>F10816</v>
          </cell>
          <cell r="B270" t="str">
            <v>Duarte, Agustinha</v>
          </cell>
          <cell r="C270" t="str">
            <v>Research Analyst</v>
          </cell>
          <cell r="D270">
            <v>1745.28</v>
          </cell>
          <cell r="E270" t="str">
            <v>F10816 - Duarte, Agustinha</v>
          </cell>
        </row>
        <row r="271">
          <cell r="A271" t="str">
            <v>F10820</v>
          </cell>
          <cell r="B271" t="str">
            <v>Karisa, Harrison</v>
          </cell>
          <cell r="C271" t="str">
            <v>Country Director, Egypt and Nigeria</v>
          </cell>
          <cell r="D271">
            <v>14397.12</v>
          </cell>
          <cell r="E271" t="str">
            <v>F10820 - Karisa, Harrison</v>
          </cell>
        </row>
        <row r="272">
          <cell r="A272" t="str">
            <v>F10824</v>
          </cell>
          <cell r="B272" t="str">
            <v>Darya, Nget</v>
          </cell>
          <cell r="C272" t="str">
            <v>Administrative Assistant</v>
          </cell>
          <cell r="D272">
            <v>776.16</v>
          </cell>
          <cell r="E272" t="str">
            <v>F10824 - Darya, Nget</v>
          </cell>
        </row>
        <row r="273">
          <cell r="A273" t="str">
            <v>F10839</v>
          </cell>
          <cell r="B273" t="str">
            <v>Ibrahim, Ahmed</v>
          </cell>
          <cell r="C273" t="str">
            <v>Pond Worker</v>
          </cell>
          <cell r="D273">
            <v>528.48</v>
          </cell>
          <cell r="E273" t="str">
            <v>F10839 - Ibrahim, Ahmed</v>
          </cell>
        </row>
        <row r="274">
          <cell r="A274" t="str">
            <v>F10840</v>
          </cell>
          <cell r="B274" t="str">
            <v>El-Shahaat, Mostafa</v>
          </cell>
          <cell r="C274" t="str">
            <v>Pond worker</v>
          </cell>
          <cell r="D274">
            <v>469.43999999999994</v>
          </cell>
          <cell r="E274" t="str">
            <v>F10840 - El-Shahaat, Mostafa</v>
          </cell>
        </row>
        <row r="275">
          <cell r="A275" t="str">
            <v>F10841</v>
          </cell>
          <cell r="B275" t="str">
            <v>Abdel-Aal Ibrahim, Ahmed</v>
          </cell>
          <cell r="C275" t="str">
            <v>Landscaping worker</v>
          </cell>
          <cell r="D275">
            <v>358.56000000000006</v>
          </cell>
          <cell r="E275" t="str">
            <v>F10841 - Abdel-Aal Ibrahim, Ahmed</v>
          </cell>
        </row>
        <row r="276">
          <cell r="A276" t="str">
            <v>F10842</v>
          </cell>
          <cell r="B276" t="str">
            <v>Yoon, Hwei Ling</v>
          </cell>
          <cell r="C276" t="str">
            <v>Accounts Officer</v>
          </cell>
          <cell r="D276">
            <v>2183.04</v>
          </cell>
          <cell r="E276" t="str">
            <v>F10842 - Yoon, Hwei Ling</v>
          </cell>
        </row>
        <row r="277">
          <cell r="A277" t="str">
            <v>F10858</v>
          </cell>
          <cell r="B277" t="str">
            <v>Rahmat, Farhanna Syahira</v>
          </cell>
          <cell r="C277" t="str">
            <v>Grant Finance Officer</v>
          </cell>
          <cell r="D277">
            <v>1533.6000000000001</v>
          </cell>
          <cell r="E277" t="str">
            <v>F10858 - Rahmat, Farhanna Syahira</v>
          </cell>
        </row>
        <row r="278">
          <cell r="A278" t="str">
            <v>F10863</v>
          </cell>
          <cell r="B278" t="str">
            <v>Ali, Shimaa</v>
          </cell>
          <cell r="C278" t="str">
            <v>Fish health specialist</v>
          </cell>
          <cell r="D278">
            <v>2165.7599999999998</v>
          </cell>
          <cell r="E278" t="str">
            <v>F10863 - Ali, Shimaa</v>
          </cell>
        </row>
        <row r="279">
          <cell r="A279" t="str">
            <v>F10864</v>
          </cell>
          <cell r="B279" t="str">
            <v>Shafri, Ahmad Arifuddin</v>
          </cell>
          <cell r="C279" t="str">
            <v>Grant Finance Officer</v>
          </cell>
          <cell r="D279">
            <v>1569.6000000000001</v>
          </cell>
          <cell r="E279" t="str">
            <v>F10864 - Shafri, Ahmad Arifuddin</v>
          </cell>
        </row>
        <row r="280">
          <cell r="A280" t="str">
            <v>F10869</v>
          </cell>
          <cell r="B280" t="str">
            <v>Chowdhury, Shamia Khanam</v>
          </cell>
          <cell r="C280" t="str">
            <v>Nutrition Specialist</v>
          </cell>
          <cell r="D280">
            <v>2517.12</v>
          </cell>
          <cell r="E280" t="str">
            <v>F10869 - Chowdhury, Shamia Khanam</v>
          </cell>
        </row>
        <row r="281">
          <cell r="A281" t="str">
            <v>F10872</v>
          </cell>
          <cell r="B281" t="str">
            <v>Alam, Mohammad Hasnal</v>
          </cell>
          <cell r="C281" t="str">
            <v>Fisheries Development Officer</v>
          </cell>
          <cell r="D281">
            <v>1005.1200000000001</v>
          </cell>
          <cell r="E281" t="str">
            <v>F10872 - Alam, Mohammad Hasnal</v>
          </cell>
        </row>
        <row r="282">
          <cell r="A282" t="str">
            <v>F10873</v>
          </cell>
          <cell r="B282" t="str">
            <v>Gomese, Chelcia</v>
          </cell>
          <cell r="C282" t="str">
            <v>Senior Research Analyst</v>
          </cell>
          <cell r="D282">
            <v>1424.16</v>
          </cell>
          <cell r="E282" t="str">
            <v>F10873 - Gomese, Chelcia</v>
          </cell>
        </row>
        <row r="283">
          <cell r="A283" t="str">
            <v>F10876</v>
          </cell>
          <cell r="B283" t="str">
            <v>Hanafy, Doaa</v>
          </cell>
          <cell r="C283" t="str">
            <v>Training Manager</v>
          </cell>
          <cell r="D283">
            <v>1349.28</v>
          </cell>
          <cell r="E283" t="str">
            <v>F10876 - Hanafy, Doaa</v>
          </cell>
        </row>
        <row r="284">
          <cell r="A284" t="str">
            <v>F10887</v>
          </cell>
          <cell r="B284" t="str">
            <v>Wan, Chiew Theng</v>
          </cell>
          <cell r="C284" t="str">
            <v>Office Assistant</v>
          </cell>
          <cell r="D284">
            <v>1000.8000000000001</v>
          </cell>
          <cell r="E284" t="str">
            <v>F10887 - Wan, Chiew Theng</v>
          </cell>
        </row>
        <row r="285">
          <cell r="A285" t="str">
            <v>F10888</v>
          </cell>
          <cell r="B285" t="str">
            <v>Khan, Md. Javedul Anwar</v>
          </cell>
          <cell r="C285" t="str">
            <v>Procurement and Administrative Manager</v>
          </cell>
          <cell r="D285">
            <v>2574.7199999999998</v>
          </cell>
          <cell r="E285" t="str">
            <v>F10888 - Khan, Md. Javedul Anwar</v>
          </cell>
        </row>
        <row r="286">
          <cell r="A286" t="str">
            <v>F10892</v>
          </cell>
          <cell r="B286" t="str">
            <v>Khim, Rany</v>
          </cell>
          <cell r="C286" t="str">
            <v>Finance Assistant</v>
          </cell>
          <cell r="D286">
            <v>820.80000000000007</v>
          </cell>
          <cell r="E286" t="str">
            <v>F10892 - Khim, Rany</v>
          </cell>
        </row>
        <row r="287">
          <cell r="A287" t="str">
            <v>F10893</v>
          </cell>
          <cell r="B287" t="str">
            <v>Abdul Aziz, Dasimah</v>
          </cell>
          <cell r="C287" t="str">
            <v>Administrative Assistant</v>
          </cell>
          <cell r="D287">
            <v>796.32</v>
          </cell>
          <cell r="E287" t="str">
            <v>F10893 - Abdul Aziz, Dasimah</v>
          </cell>
        </row>
        <row r="288">
          <cell r="A288" t="str">
            <v>F10897</v>
          </cell>
          <cell r="B288" t="str">
            <v>Mahmuddin, Mahirah</v>
          </cell>
          <cell r="C288" t="str">
            <v>Laboratory Supervisor</v>
          </cell>
          <cell r="D288">
            <v>1722.2400000000002</v>
          </cell>
          <cell r="E288" t="str">
            <v>F10897 - Mahmuddin, Mahirah</v>
          </cell>
        </row>
        <row r="289">
          <cell r="A289" t="str">
            <v>F10900</v>
          </cell>
          <cell r="B289" t="str">
            <v>Ilyas, Mohammod</v>
          </cell>
          <cell r="C289" t="str">
            <v>Nutrition Sensitive Food Systems Officer</v>
          </cell>
          <cell r="D289">
            <v>1334.8799999999999</v>
          </cell>
          <cell r="E289" t="str">
            <v>F10900 - Ilyas, Mohammod</v>
          </cell>
        </row>
        <row r="290">
          <cell r="A290" t="str">
            <v>F10902</v>
          </cell>
          <cell r="B290" t="str">
            <v>Leamae, Janet</v>
          </cell>
          <cell r="C290" t="str">
            <v>Technical Aide</v>
          </cell>
          <cell r="D290">
            <v>619.19999999999993</v>
          </cell>
          <cell r="E290" t="str">
            <v>F10902 - Leamae, Janet</v>
          </cell>
        </row>
        <row r="291">
          <cell r="A291" t="str">
            <v>F10903</v>
          </cell>
          <cell r="B291" t="str">
            <v>Win, Phyo</v>
          </cell>
          <cell r="C291" t="str">
            <v>Accountant</v>
          </cell>
          <cell r="D291">
            <v>1900.8</v>
          </cell>
          <cell r="E291" t="str">
            <v>F10903 - Win, Phyo</v>
          </cell>
        </row>
        <row r="292">
          <cell r="A292" t="str">
            <v>F10905</v>
          </cell>
          <cell r="B292" t="str">
            <v>Griffiths, Donald</v>
          </cell>
          <cell r="C292" t="str">
            <v>Project Manager</v>
          </cell>
          <cell r="D292">
            <v>10556.64</v>
          </cell>
          <cell r="E292" t="str">
            <v>F10905 - Griffiths, Donald</v>
          </cell>
        </row>
        <row r="293">
          <cell r="A293" t="str">
            <v>F10913</v>
          </cell>
          <cell r="B293" t="str">
            <v>Johnstone, Gareth</v>
          </cell>
          <cell r="C293" t="str">
            <v>Director General</v>
          </cell>
          <cell r="D293">
            <v>23855.040000000001</v>
          </cell>
          <cell r="E293" t="str">
            <v>F10913 - Johnstone, Gareth</v>
          </cell>
        </row>
        <row r="294">
          <cell r="A294" t="str">
            <v>F10915</v>
          </cell>
          <cell r="B294" t="str">
            <v>Afsana, Dalia</v>
          </cell>
          <cell r="C294" t="str">
            <v>Research Assistant</v>
          </cell>
          <cell r="D294">
            <v>754.56000000000006</v>
          </cell>
          <cell r="E294" t="str">
            <v>F10915 - Afsana, Dalia</v>
          </cell>
        </row>
        <row r="295">
          <cell r="A295" t="str">
            <v>F10916</v>
          </cell>
          <cell r="B295" t="str">
            <v>Mo Aung, Mo</v>
          </cell>
          <cell r="C295" t="str">
            <v>Monitoring and Evaluation Coordinator</v>
          </cell>
          <cell r="D295">
            <v>1200.96</v>
          </cell>
          <cell r="E295" t="str">
            <v>F10916 - Mo Aung, Mo</v>
          </cell>
        </row>
        <row r="296">
          <cell r="A296" t="str">
            <v>F10917</v>
          </cell>
          <cell r="B296" t="str">
            <v>Layzell, Cecily</v>
          </cell>
          <cell r="C296" t="str">
            <v>Communications Officer</v>
          </cell>
          <cell r="D296">
            <v>6765.12</v>
          </cell>
          <cell r="E296" t="str">
            <v>F10917 - Layzell, Cecily</v>
          </cell>
        </row>
        <row r="297">
          <cell r="A297" t="str">
            <v>F10919</v>
          </cell>
          <cell r="B297" t="str">
            <v>Shanta, Sirajum Monira</v>
          </cell>
          <cell r="C297" t="str">
            <v>Research Assistant</v>
          </cell>
          <cell r="D297">
            <v>757.43999999999994</v>
          </cell>
          <cell r="E297" t="str">
            <v>F10919 - Shanta, Sirajum Monira</v>
          </cell>
        </row>
        <row r="298">
          <cell r="A298" t="str">
            <v>F10920</v>
          </cell>
          <cell r="B298" t="str">
            <v>Rahman, Md. Mustafizur</v>
          </cell>
          <cell r="C298" t="str">
            <v>Research Assistant</v>
          </cell>
          <cell r="D298">
            <v>836.64</v>
          </cell>
          <cell r="E298" t="str">
            <v>F10920 - Rahman, Md. Mustafizur</v>
          </cell>
        </row>
        <row r="299">
          <cell r="A299" t="str">
            <v>F10922</v>
          </cell>
          <cell r="B299" t="str">
            <v>Yossa, Rodrigue</v>
          </cell>
          <cell r="C299" t="str">
            <v>Scientist (Fish Feeds &amp; Nutrition)</v>
          </cell>
          <cell r="D299">
            <v>10248.48</v>
          </cell>
          <cell r="E299" t="str">
            <v>F10922 - Yossa, Rodrigue</v>
          </cell>
        </row>
        <row r="300">
          <cell r="A300" t="str">
            <v>F10923</v>
          </cell>
          <cell r="B300" t="str">
            <v>Mohmud, Md. Sultan</v>
          </cell>
          <cell r="C300" t="str">
            <v>Research Assistant</v>
          </cell>
          <cell r="D300">
            <v>793.43999999999994</v>
          </cell>
          <cell r="E300" t="str">
            <v>F10923 - Mohmud, Md. Sultan</v>
          </cell>
        </row>
        <row r="301">
          <cell r="A301" t="str">
            <v>F10924</v>
          </cell>
          <cell r="B301" t="str">
            <v>Komugisha, Basiita Rose</v>
          </cell>
          <cell r="C301" t="str">
            <v>Scientist (Aquaculture)</v>
          </cell>
          <cell r="D301">
            <v>8920.8000000000011</v>
          </cell>
          <cell r="E301" t="str">
            <v>F10924 - Komugisha, Basiita Rose</v>
          </cell>
        </row>
        <row r="302">
          <cell r="A302" t="str">
            <v>F10926</v>
          </cell>
          <cell r="B302" t="str">
            <v>Kham, Nann Ohu</v>
          </cell>
          <cell r="C302" t="str">
            <v>Administrative Assistant</v>
          </cell>
          <cell r="D302">
            <v>816.48</v>
          </cell>
          <cell r="E302" t="str">
            <v>F10926 - Kham, Nann Ohu</v>
          </cell>
        </row>
        <row r="303">
          <cell r="A303" t="str">
            <v>F10928</v>
          </cell>
          <cell r="B303" t="str">
            <v>Thet, Thaw Moe</v>
          </cell>
          <cell r="C303" t="str">
            <v>Driver</v>
          </cell>
          <cell r="D303">
            <v>603.36</v>
          </cell>
          <cell r="E303" t="str">
            <v>F10928 - Thet, Thaw Moe</v>
          </cell>
        </row>
        <row r="304">
          <cell r="A304" t="str">
            <v>F10929</v>
          </cell>
          <cell r="B304" t="str">
            <v>Ismail, Nadiah Hanun</v>
          </cell>
          <cell r="C304" t="str">
            <v>Finance Officer</v>
          </cell>
          <cell r="D304">
            <v>1009.4399999999999</v>
          </cell>
          <cell r="E304" t="str">
            <v>F10929 - Ismail, Nadiah Hanun</v>
          </cell>
        </row>
        <row r="305">
          <cell r="A305" t="str">
            <v>F10931</v>
          </cell>
          <cell r="B305" t="str">
            <v>Reale, Paola</v>
          </cell>
          <cell r="C305" t="str">
            <v>Research Programs Manager</v>
          </cell>
          <cell r="D305">
            <v>10503.36</v>
          </cell>
          <cell r="E305" t="str">
            <v>F10931 - Reale, Paola</v>
          </cell>
        </row>
        <row r="306">
          <cell r="A306" t="str">
            <v>F10932</v>
          </cell>
          <cell r="B306" t="str">
            <v>Nawar, Ramisa</v>
          </cell>
          <cell r="C306" t="str">
            <v>HR Assistant</v>
          </cell>
          <cell r="D306">
            <v>574.56000000000006</v>
          </cell>
          <cell r="E306" t="str">
            <v>F10932 - Nawar, Ramisa</v>
          </cell>
        </row>
        <row r="307">
          <cell r="A307" t="str">
            <v>F10935</v>
          </cell>
          <cell r="B307" t="str">
            <v>Cheng, Visal</v>
          </cell>
          <cell r="C307" t="str">
            <v>Technical Specialist(Safe Drinking Water)</v>
          </cell>
          <cell r="D307">
            <v>1872</v>
          </cell>
          <cell r="E307" t="str">
            <v>F10935 - Cheng, Visal</v>
          </cell>
        </row>
        <row r="308">
          <cell r="A308" t="str">
            <v>F10936</v>
          </cell>
          <cell r="B308" t="str">
            <v>Kamal, Mostafa</v>
          </cell>
          <cell r="C308" t="str">
            <v>Fisheries Development Officer</v>
          </cell>
          <cell r="D308">
            <v>902.87999999999988</v>
          </cell>
          <cell r="E308" t="str">
            <v>F10936 - Kamal, Mostafa</v>
          </cell>
        </row>
        <row r="309">
          <cell r="A309" t="str">
            <v>F10937</v>
          </cell>
          <cell r="B309" t="str">
            <v>Lee, Huey Ching</v>
          </cell>
          <cell r="C309" t="str">
            <v>HR Specialist</v>
          </cell>
          <cell r="D309">
            <v>1416.96</v>
          </cell>
          <cell r="E309" t="str">
            <v>F10937 - Lee, Huey Ching</v>
          </cell>
        </row>
        <row r="310">
          <cell r="A310" t="str">
            <v>F10938</v>
          </cell>
          <cell r="B310" t="str">
            <v>Quoc Trinh, Trong</v>
          </cell>
          <cell r="C310" t="str">
            <v>Scientist (Fish Genetics)</v>
          </cell>
          <cell r="D310">
            <v>10097.280000000001</v>
          </cell>
          <cell r="E310" t="str">
            <v>F10938 - Quoc Trinh, Trong</v>
          </cell>
        </row>
        <row r="311">
          <cell r="A311" t="str">
            <v>F10939</v>
          </cell>
          <cell r="B311" t="str">
            <v>Habib Mohamed, Olfat Anwar</v>
          </cell>
          <cell r="C311" t="str">
            <v>Project Manager</v>
          </cell>
          <cell r="D311">
            <v>1359.36</v>
          </cell>
          <cell r="E311" t="str">
            <v>F10939 - Habib Mohamed, Olfat Anwar</v>
          </cell>
        </row>
        <row r="312">
          <cell r="A312" t="str">
            <v>F10940</v>
          </cell>
          <cell r="B312" t="str">
            <v>Alves, Laurentino</v>
          </cell>
          <cell r="C312" t="str">
            <v>Research Assistant</v>
          </cell>
          <cell r="D312">
            <v>921.6</v>
          </cell>
          <cell r="E312" t="str">
            <v>F10940 - Alves, Laurentino</v>
          </cell>
        </row>
        <row r="313">
          <cell r="A313" t="str">
            <v>F10941</v>
          </cell>
          <cell r="B313" t="str">
            <v>Touch, Thou</v>
          </cell>
          <cell r="C313" t="str">
            <v>Field Coordinator</v>
          </cell>
          <cell r="D313">
            <v>1257.1200000000001</v>
          </cell>
          <cell r="E313" t="str">
            <v>F10941 - Touch, Thou</v>
          </cell>
        </row>
        <row r="314">
          <cell r="A314" t="str">
            <v>F10945</v>
          </cell>
          <cell r="B314" t="str">
            <v>Scott, Jessica</v>
          </cell>
          <cell r="C314" t="str">
            <v>Research Fellow</v>
          </cell>
          <cell r="D314">
            <v>7708.32</v>
          </cell>
          <cell r="E314" t="str">
            <v>F10945 - Scott, Jessica</v>
          </cell>
        </row>
        <row r="315">
          <cell r="A315" t="str">
            <v>F10947</v>
          </cell>
          <cell r="B315" t="str">
            <v>Othman, Suhada</v>
          </cell>
          <cell r="C315" t="str">
            <v>Country Office Finance Desk Officer</v>
          </cell>
          <cell r="D315">
            <v>1378.08</v>
          </cell>
          <cell r="E315" t="str">
            <v>F10947 - Othman, Suhada</v>
          </cell>
        </row>
        <row r="316">
          <cell r="A316" t="str">
            <v>F10948</v>
          </cell>
          <cell r="B316" t="str">
            <v>Ali, Hani Mostafa</v>
          </cell>
          <cell r="C316" t="str">
            <v>Procurement Coordinator</v>
          </cell>
          <cell r="D316">
            <v>774.72</v>
          </cell>
          <cell r="E316" t="str">
            <v>F10948 - Ali, Hani Mostafa</v>
          </cell>
        </row>
        <row r="317">
          <cell r="A317" t="str">
            <v>F10950</v>
          </cell>
          <cell r="B317" t="str">
            <v>Shar, Naw Paw</v>
          </cell>
          <cell r="C317" t="str">
            <v>Cleaner</v>
          </cell>
          <cell r="D317">
            <v>504</v>
          </cell>
          <cell r="E317" t="str">
            <v>F10950 - Shar, Naw Paw</v>
          </cell>
        </row>
        <row r="318">
          <cell r="A318" t="str">
            <v>F10951</v>
          </cell>
          <cell r="B318" t="str">
            <v>Rossignoli, Cristiano</v>
          </cell>
          <cell r="C318" t="str">
            <v>Monitoring and Evaluation Leader</v>
          </cell>
          <cell r="D318">
            <v>12582.72</v>
          </cell>
          <cell r="E318" t="str">
            <v>F10951 - Rossignoli, Cristiano</v>
          </cell>
        </row>
        <row r="319">
          <cell r="A319" t="str">
            <v>F10952</v>
          </cell>
          <cell r="B319" t="str">
            <v>Hamilton, Matthew</v>
          </cell>
          <cell r="C319" t="str">
            <v>Scientist (Fish Genetics)</v>
          </cell>
          <cell r="D319">
            <v>7761.5999999999995</v>
          </cell>
          <cell r="E319" t="str">
            <v>F10952 - Hamilton, Matthew</v>
          </cell>
        </row>
        <row r="320">
          <cell r="A320" t="str">
            <v>F10954</v>
          </cell>
          <cell r="B320" t="str">
            <v>Ramli, Aznarahayu</v>
          </cell>
          <cell r="C320" t="str">
            <v>HR Assistant</v>
          </cell>
          <cell r="D320">
            <v>979.19999999999993</v>
          </cell>
          <cell r="E320" t="str">
            <v>F10954 - Ramli, Aznarahayu</v>
          </cell>
        </row>
        <row r="321">
          <cell r="A321" t="str">
            <v>F10960</v>
          </cell>
          <cell r="B321" t="str">
            <v>Bhuiya, Mozammel Hoque (for Finance Usage)</v>
          </cell>
          <cell r="C321" t="str">
            <v>Nutrition Specialist</v>
          </cell>
          <cell r="D321">
            <v>1585.44</v>
          </cell>
          <cell r="E321" t="str">
            <v>F10960 - Bhuiya, Mozammel Hoque (for Finance Usage)</v>
          </cell>
        </row>
        <row r="322">
          <cell r="A322" t="str">
            <v>F10964</v>
          </cell>
          <cell r="B322" t="str">
            <v>Delamare-Deboutteville, Jerome</v>
          </cell>
          <cell r="C322" t="str">
            <v>Post Doctoral Fellow</v>
          </cell>
          <cell r="D322">
            <v>7774.56</v>
          </cell>
          <cell r="E322" t="str">
            <v>F10964 - Delamare-Deboutteville, Jerome</v>
          </cell>
        </row>
        <row r="323">
          <cell r="A323" t="str">
            <v>F10965</v>
          </cell>
          <cell r="B323" t="str">
            <v>Sbaay, Ashraf</v>
          </cell>
          <cell r="C323" t="str">
            <v>Research Assistant</v>
          </cell>
          <cell r="D323">
            <v>498.24</v>
          </cell>
          <cell r="E323" t="str">
            <v>F10965 - Sbaay, Ashraf</v>
          </cell>
        </row>
        <row r="324">
          <cell r="A324" t="str">
            <v>F10966</v>
          </cell>
          <cell r="B324" t="str">
            <v>Kanyalika, Olivia</v>
          </cell>
          <cell r="C324" t="str">
            <v>Cleaner</v>
          </cell>
          <cell r="D324">
            <v>244.79999999999998</v>
          </cell>
          <cell r="E324" t="str">
            <v>F10966 - Kanyalika, Olivia</v>
          </cell>
        </row>
        <row r="325">
          <cell r="A325" t="str">
            <v>F10967</v>
          </cell>
          <cell r="B325" t="str">
            <v>Mohamed Ali, Amira</v>
          </cell>
          <cell r="C325" t="str">
            <v>Program Officer</v>
          </cell>
          <cell r="D325">
            <v>889.92</v>
          </cell>
          <cell r="E325" t="str">
            <v>F10967 - Mohamed Ali, Amira</v>
          </cell>
        </row>
        <row r="326">
          <cell r="A326" t="str">
            <v>F10968</v>
          </cell>
          <cell r="B326" t="str">
            <v>Kamwendo, Julius</v>
          </cell>
          <cell r="C326" t="str">
            <v>Driver</v>
          </cell>
          <cell r="D326">
            <v>420.48</v>
          </cell>
          <cell r="E326" t="str">
            <v>F10968 - Kamwendo, Julius</v>
          </cell>
        </row>
        <row r="327">
          <cell r="A327" t="str">
            <v>F10969</v>
          </cell>
          <cell r="B327" t="str">
            <v>Abdelmoniem, Wael</v>
          </cell>
          <cell r="C327" t="str">
            <v>Research Assistant</v>
          </cell>
          <cell r="D327">
            <v>489.59999999999997</v>
          </cell>
          <cell r="E327" t="str">
            <v>F10969 - Abdelmoniem, Wael</v>
          </cell>
        </row>
        <row r="328">
          <cell r="A328" t="str">
            <v>F10970</v>
          </cell>
          <cell r="B328" t="str">
            <v>Freed, Sarah</v>
          </cell>
          <cell r="C328" t="str">
            <v>Post Doctoral Fellow</v>
          </cell>
          <cell r="D328">
            <v>9763.1999999999989</v>
          </cell>
          <cell r="E328" t="str">
            <v>F10970 - Freed, Sarah</v>
          </cell>
        </row>
        <row r="329">
          <cell r="A329" t="str">
            <v>F10971</v>
          </cell>
          <cell r="B329" t="str">
            <v>So, Azima</v>
          </cell>
          <cell r="C329" t="str">
            <v>Administrative Assistant</v>
          </cell>
          <cell r="D329">
            <v>563.04</v>
          </cell>
          <cell r="E329" t="str">
            <v>F10971 - So, Azima</v>
          </cell>
        </row>
        <row r="330">
          <cell r="A330" t="str">
            <v>F10972</v>
          </cell>
          <cell r="B330" t="str">
            <v>Dubois, Mark</v>
          </cell>
          <cell r="C330" t="str">
            <v>Post Doctoral Fellow</v>
          </cell>
          <cell r="D330">
            <v>13102.56</v>
          </cell>
          <cell r="E330" t="str">
            <v>F10972 - Dubois, Mark</v>
          </cell>
        </row>
        <row r="331">
          <cell r="A331" t="str">
            <v>F10974</v>
          </cell>
          <cell r="B331" t="str">
            <v>Hossain, Mohammed Zakir</v>
          </cell>
          <cell r="C331" t="str">
            <v>Market Systems Development Specialist</v>
          </cell>
          <cell r="D331">
            <v>1804.32</v>
          </cell>
          <cell r="E331" t="str">
            <v>F10974 - Hossain, Mohammed Zakir</v>
          </cell>
        </row>
        <row r="332">
          <cell r="A332" t="str">
            <v>F10975</v>
          </cell>
          <cell r="B332" t="str">
            <v>Islam, Mohammad Mahbubul</v>
          </cell>
          <cell r="C332" t="str">
            <v>Market Systems Development Specialist</v>
          </cell>
          <cell r="D332">
            <v>1785.6000000000001</v>
          </cell>
          <cell r="E332" t="str">
            <v>F10975 - Islam, Mohammad Mahbubul</v>
          </cell>
        </row>
        <row r="333">
          <cell r="A333" t="str">
            <v>F10976</v>
          </cell>
          <cell r="B333" t="str">
            <v>Rahaman, Md. Masudur</v>
          </cell>
          <cell r="C333" t="str">
            <v>Market Systems Development Specialist</v>
          </cell>
          <cell r="D333">
            <v>1804.32</v>
          </cell>
          <cell r="E333" t="str">
            <v>F10976 - Rahaman, Md. Masudur</v>
          </cell>
        </row>
        <row r="334">
          <cell r="A334" t="str">
            <v>F10977</v>
          </cell>
          <cell r="B334" t="str">
            <v>Elsira, Ibrahim Salah</v>
          </cell>
          <cell r="C334" t="str">
            <v>Research Assistant (Fisheries)</v>
          </cell>
          <cell r="D334">
            <v>491.04</v>
          </cell>
          <cell r="E334" t="str">
            <v>F10977 - Elsira, Ibrahim Salah</v>
          </cell>
        </row>
        <row r="335">
          <cell r="A335" t="str">
            <v>F10978</v>
          </cell>
          <cell r="B335" t="str">
            <v>Hossain, Mehran Navid</v>
          </cell>
          <cell r="C335" t="str">
            <v>Portfolio Assistant</v>
          </cell>
          <cell r="D335">
            <v>800.64</v>
          </cell>
          <cell r="E335" t="str">
            <v>F10978 - Hossain, Mehran Navid</v>
          </cell>
        </row>
        <row r="336">
          <cell r="A336" t="str">
            <v>F10979</v>
          </cell>
          <cell r="B336" t="str">
            <v>Elewa, Ahmed Ashraf</v>
          </cell>
          <cell r="C336" t="str">
            <v>Research Assistant (Aquaculture)</v>
          </cell>
          <cell r="D336">
            <v>491.04</v>
          </cell>
          <cell r="E336" t="str">
            <v>F10979 - Elewa, Ahmed Ashraf</v>
          </cell>
        </row>
        <row r="337">
          <cell r="A337" t="str">
            <v>F10980</v>
          </cell>
          <cell r="B337" t="str">
            <v>Muliro, Jacqueline</v>
          </cell>
          <cell r="C337" t="str">
            <v>Research Knowledge and Data Manager</v>
          </cell>
          <cell r="D337">
            <v>8170.56</v>
          </cell>
          <cell r="E337" t="str">
            <v>F10980 - Muliro, Jacqueline</v>
          </cell>
        </row>
        <row r="338">
          <cell r="A338" t="str">
            <v>F10981</v>
          </cell>
          <cell r="B338" t="str">
            <v>Narmeen, Shimsad</v>
          </cell>
          <cell r="C338" t="str">
            <v>Portfolio Assistant</v>
          </cell>
          <cell r="D338">
            <v>606.24</v>
          </cell>
          <cell r="E338" t="str">
            <v>F10981 - Narmeen, Shimsad</v>
          </cell>
        </row>
        <row r="339">
          <cell r="A339" t="str">
            <v>F10982</v>
          </cell>
          <cell r="B339" t="str">
            <v>Byrd, Kendra</v>
          </cell>
          <cell r="C339" t="str">
            <v>Nutrition Scientist</v>
          </cell>
          <cell r="D339">
            <v>9357.1200000000008</v>
          </cell>
          <cell r="E339" t="str">
            <v>F10982 - Byrd, Kendra</v>
          </cell>
        </row>
        <row r="340">
          <cell r="A340" t="str">
            <v>F10983</v>
          </cell>
          <cell r="B340" t="str">
            <v>Saeni-Oeta, Janet</v>
          </cell>
          <cell r="C340" t="str">
            <v>Senior Research Analyst</v>
          </cell>
          <cell r="D340">
            <v>1444.32</v>
          </cell>
          <cell r="E340" t="str">
            <v>F10983 - Saeni-Oeta, Janet</v>
          </cell>
        </row>
        <row r="341">
          <cell r="A341" t="str">
            <v>F10984</v>
          </cell>
          <cell r="B341" t="str">
            <v>Shahrier, Md. Bappy</v>
          </cell>
          <cell r="C341" t="str">
            <v>Data Management Specialist</v>
          </cell>
          <cell r="D341">
            <v>1497.6000000000001</v>
          </cell>
          <cell r="E341" t="str">
            <v>F10984 - Shahrier, Md. Bappy</v>
          </cell>
        </row>
        <row r="342">
          <cell r="A342" t="str">
            <v>F10986</v>
          </cell>
          <cell r="B342" t="str">
            <v>Hossain, Md. Mokarram</v>
          </cell>
          <cell r="C342" t="str">
            <v>Operations, Admin and Finance Officer</v>
          </cell>
          <cell r="D342">
            <v>954.72</v>
          </cell>
          <cell r="E342" t="str">
            <v>F10986 - Hossain, Md. Mokarram</v>
          </cell>
        </row>
        <row r="343">
          <cell r="A343" t="str">
            <v>F10987</v>
          </cell>
          <cell r="B343" t="str">
            <v>Sarwer, Rayhan Hayat</v>
          </cell>
          <cell r="C343" t="str">
            <v>MEL/CLA Specialist</v>
          </cell>
          <cell r="D343">
            <v>1768.32</v>
          </cell>
          <cell r="E343" t="str">
            <v>F10987 - Sarwer, Rayhan Hayat</v>
          </cell>
        </row>
        <row r="344">
          <cell r="A344" t="str">
            <v>F10988</v>
          </cell>
          <cell r="B344" t="str">
            <v>Islam, Md. Nasirul</v>
          </cell>
          <cell r="C344" t="str">
            <v>Senior Specialist-Monitoring, Evaluation and Learning</v>
          </cell>
          <cell r="D344">
            <v>3407.04</v>
          </cell>
          <cell r="E344" t="str">
            <v>F10988 - Islam, Md. Nasirul</v>
          </cell>
        </row>
        <row r="345">
          <cell r="A345" t="str">
            <v>F10989</v>
          </cell>
          <cell r="B345" t="str">
            <v>Oo, Moe</v>
          </cell>
          <cell r="C345" t="str">
            <v>Field Manager</v>
          </cell>
          <cell r="D345">
            <v>1732.32</v>
          </cell>
          <cell r="E345" t="str">
            <v>F10989 - Oo, Moe</v>
          </cell>
        </row>
        <row r="346">
          <cell r="A346" t="str">
            <v>F10990</v>
          </cell>
          <cell r="B346" t="str">
            <v>Mallari, Sally</v>
          </cell>
          <cell r="C346" t="str">
            <v>Finance and Grants Manager</v>
          </cell>
          <cell r="D346">
            <v>7696.8</v>
          </cell>
          <cell r="E346" t="str">
            <v>F10990 - Mallari, Sally</v>
          </cell>
        </row>
        <row r="347">
          <cell r="A347" t="str">
            <v>F10996</v>
          </cell>
          <cell r="B347" t="str">
            <v>Rahman, MHM Mostafa</v>
          </cell>
          <cell r="C347" t="str">
            <v>Environment Specialist</v>
          </cell>
          <cell r="D347">
            <v>2191.6800000000003</v>
          </cell>
          <cell r="E347" t="str">
            <v>F10996 - Rahman, MHM Mostafa</v>
          </cell>
        </row>
        <row r="348">
          <cell r="A348" t="str">
            <v>F10997</v>
          </cell>
          <cell r="B348" t="str">
            <v>Khan, Md. Imran</v>
          </cell>
          <cell r="C348" t="str">
            <v>GIS Specialist</v>
          </cell>
          <cell r="D348">
            <v>1640.16</v>
          </cell>
          <cell r="E348" t="str">
            <v>F10997 - Khan, Md. Imran</v>
          </cell>
        </row>
        <row r="349">
          <cell r="A349" t="str">
            <v>F11001</v>
          </cell>
          <cell r="B349" t="str">
            <v>Hossain, Md. Shahadot (For Finance Usage)</v>
          </cell>
          <cell r="C349" t="str">
            <v>MEL/CLA Specialist</v>
          </cell>
          <cell r="D349">
            <v>1906.56</v>
          </cell>
          <cell r="E349" t="str">
            <v>F11001 - Hossain, Md. Shahadot (For Finance Usage)</v>
          </cell>
        </row>
        <row r="350">
          <cell r="A350" t="str">
            <v>F11002</v>
          </cell>
          <cell r="B350" t="str">
            <v>Hasan, Mohammad Mahmudul</v>
          </cell>
          <cell r="C350" t="str">
            <v>Finance and Administrative Assistant</v>
          </cell>
          <cell r="D350">
            <v>757.43999999999994</v>
          </cell>
          <cell r="E350" t="str">
            <v>F11002 - Hasan, Mohammad Mahmudul</v>
          </cell>
        </row>
        <row r="351">
          <cell r="A351" t="str">
            <v>F11007</v>
          </cell>
          <cell r="B351" t="str">
            <v>Hasiba, Zinat</v>
          </cell>
          <cell r="C351" t="str">
            <v>Gender and Youth Specialist</v>
          </cell>
          <cell r="D351">
            <v>1848.96</v>
          </cell>
          <cell r="E351" t="str">
            <v>F11007 - Hasiba, Zinat</v>
          </cell>
        </row>
        <row r="352">
          <cell r="A352" t="str">
            <v>F11008</v>
          </cell>
          <cell r="B352" t="str">
            <v>Salimullah, Sayed</v>
          </cell>
          <cell r="C352" t="str">
            <v>Grants Specialist</v>
          </cell>
          <cell r="D352">
            <v>1615.68</v>
          </cell>
          <cell r="E352" t="str">
            <v>F11008 - Salimullah, Sayed</v>
          </cell>
        </row>
        <row r="353">
          <cell r="A353" t="str">
            <v>F11009</v>
          </cell>
          <cell r="B353" t="str">
            <v>Sultana, Sharmin</v>
          </cell>
          <cell r="C353" t="str">
            <v>Knowledge Management Specialist</v>
          </cell>
          <cell r="D353">
            <v>1585.44</v>
          </cell>
          <cell r="E353" t="str">
            <v>F11009 - Sultana, Sharmin</v>
          </cell>
        </row>
        <row r="354">
          <cell r="A354" t="str">
            <v>F11010</v>
          </cell>
          <cell r="B354" t="str">
            <v>Po, Sarah Pan</v>
          </cell>
          <cell r="C354" t="str">
            <v>Finance &amp; Administration Manager</v>
          </cell>
          <cell r="D354">
            <v>2809.44</v>
          </cell>
          <cell r="E354" t="str">
            <v>F11010 - Po, Sarah Pan</v>
          </cell>
        </row>
        <row r="355">
          <cell r="A355" t="str">
            <v>F11011</v>
          </cell>
          <cell r="B355" t="str">
            <v>Chunga-Nthuluzi, Rose</v>
          </cell>
          <cell r="C355" t="str">
            <v>Accountant</v>
          </cell>
          <cell r="D355">
            <v>1285.92</v>
          </cell>
          <cell r="E355" t="str">
            <v>F11011 - Chunga-Nthuluzi, Rose</v>
          </cell>
        </row>
        <row r="356">
          <cell r="A356" t="str">
            <v>F11012</v>
          </cell>
          <cell r="B356" t="str">
            <v>Khaer, Md. Abul</v>
          </cell>
          <cell r="C356" t="str">
            <v>Messenger</v>
          </cell>
          <cell r="D356">
            <v>312.48</v>
          </cell>
          <cell r="E356" t="str">
            <v>F11012 - Khaer, Md. Abul</v>
          </cell>
        </row>
        <row r="357">
          <cell r="A357" t="str">
            <v>F11013</v>
          </cell>
          <cell r="B357" t="str">
            <v>Islam, Md. Monirul</v>
          </cell>
          <cell r="C357" t="str">
            <v>Messenger</v>
          </cell>
          <cell r="D357">
            <v>349.92</v>
          </cell>
          <cell r="E357" t="str">
            <v>F11013 - Islam, Md. Monirul</v>
          </cell>
        </row>
        <row r="358">
          <cell r="A358" t="str">
            <v>F11014</v>
          </cell>
          <cell r="B358" t="str">
            <v>Kabir, Shah Rear</v>
          </cell>
          <cell r="C358" t="str">
            <v>Sr. Specialist - Market Systems</v>
          </cell>
          <cell r="D358">
            <v>3503.5199999999995</v>
          </cell>
          <cell r="E358" t="str">
            <v>F11014 - Kabir, Shah Rear</v>
          </cell>
        </row>
        <row r="359">
          <cell r="A359" t="str">
            <v>F11015</v>
          </cell>
          <cell r="B359" t="str">
            <v>Anisuzzaman, AWM</v>
          </cell>
          <cell r="C359" t="str">
            <v>Communications Specialist</v>
          </cell>
          <cell r="D359">
            <v>1640.16</v>
          </cell>
          <cell r="E359" t="str">
            <v>F11015 - Anisuzzaman, AWM</v>
          </cell>
        </row>
        <row r="360">
          <cell r="A360" t="str">
            <v>F11017</v>
          </cell>
          <cell r="B360" t="str">
            <v>Chowdhury, Istiaq Ahmad (For Finance Usage)</v>
          </cell>
          <cell r="C360" t="str">
            <v>Tilapia Breeding Program Specialist</v>
          </cell>
          <cell r="D360">
            <v>1585.44</v>
          </cell>
          <cell r="E360" t="str">
            <v>F11017 - Chowdhury, Istiaq Ahmad (For Finance Usage)</v>
          </cell>
        </row>
        <row r="361">
          <cell r="A361" t="str">
            <v>F11018</v>
          </cell>
          <cell r="B361" t="str">
            <v>Islam, Faria</v>
          </cell>
          <cell r="C361" t="str">
            <v>Grants Specialist</v>
          </cell>
          <cell r="D361">
            <v>1558.08</v>
          </cell>
          <cell r="E361" t="str">
            <v>F11018 - Islam, Faria</v>
          </cell>
        </row>
        <row r="362">
          <cell r="A362" t="str">
            <v>F11019</v>
          </cell>
          <cell r="B362" t="str">
            <v>Wate, Jillian Tutuo</v>
          </cell>
          <cell r="C362" t="str">
            <v>Research Fellow</v>
          </cell>
          <cell r="D362">
            <v>6806.88</v>
          </cell>
          <cell r="E362" t="str">
            <v>F11019 - Wate, Jillian Tutuo</v>
          </cell>
        </row>
        <row r="363">
          <cell r="A363" t="str">
            <v>F11023</v>
          </cell>
          <cell r="B363" t="str">
            <v>Pincus, Lauren</v>
          </cell>
          <cell r="C363" t="str">
            <v>Value Chain Scientist</v>
          </cell>
          <cell r="D363">
            <v>8549.2799999999988</v>
          </cell>
          <cell r="E363" t="str">
            <v>F11023 - Pincus, Lauren</v>
          </cell>
        </row>
        <row r="364">
          <cell r="A364" t="str">
            <v>F11024</v>
          </cell>
          <cell r="B364" t="str">
            <v>Chhoem, Rithy</v>
          </cell>
          <cell r="C364" t="str">
            <v>Administration Officer</v>
          </cell>
          <cell r="D364">
            <v>908.64</v>
          </cell>
          <cell r="E364" t="str">
            <v>F11024 - Chhoem, Rithy</v>
          </cell>
        </row>
        <row r="365">
          <cell r="A365" t="str">
            <v>F11027</v>
          </cell>
          <cell r="B365" t="str">
            <v>Cheong, Kai Ching</v>
          </cell>
          <cell r="C365" t="str">
            <v>Research Analyst</v>
          </cell>
          <cell r="D365">
            <v>1509.1200000000001</v>
          </cell>
          <cell r="E365" t="str">
            <v>F11027 - Cheong, Kai Ching</v>
          </cell>
        </row>
        <row r="366">
          <cell r="A366" t="str">
            <v>F11029</v>
          </cell>
          <cell r="B366" t="str">
            <v>Karim, Md. Zahidul</v>
          </cell>
          <cell r="C366" t="str">
            <v>Communications Specialist</v>
          </cell>
          <cell r="D366">
            <v>1585.44</v>
          </cell>
          <cell r="E366" t="str">
            <v>F11029 - Karim, Md. Zahidul</v>
          </cell>
        </row>
        <row r="367">
          <cell r="A367" t="str">
            <v>F11030</v>
          </cell>
          <cell r="B367" t="str">
            <v>Jackson, Peter</v>
          </cell>
          <cell r="C367" t="str">
            <v>Program Support Officer</v>
          </cell>
          <cell r="D367">
            <v>5993.28</v>
          </cell>
          <cell r="E367" t="str">
            <v>F11030 - Jackson, Peter</v>
          </cell>
        </row>
        <row r="368">
          <cell r="A368" t="str">
            <v>F11031</v>
          </cell>
          <cell r="B368" t="str">
            <v>Fregene, Bernadette</v>
          </cell>
          <cell r="C368" t="str">
            <v>Compact Leader</v>
          </cell>
          <cell r="D368">
            <v>5983.2</v>
          </cell>
          <cell r="E368" t="str">
            <v>F11031 - Fregene, Bernadette</v>
          </cell>
        </row>
        <row r="369">
          <cell r="A369" t="str">
            <v>F11036</v>
          </cell>
          <cell r="B369" t="str">
            <v>Kumar, Uttam</v>
          </cell>
          <cell r="C369" t="str">
            <v>Research Assistant</v>
          </cell>
          <cell r="D369">
            <v>757.43999999999994</v>
          </cell>
          <cell r="E369" t="str">
            <v>F11036 - Kumar, Uttam</v>
          </cell>
        </row>
        <row r="370">
          <cell r="A370" t="str">
            <v>F11037</v>
          </cell>
          <cell r="B370" t="str">
            <v>Abdelall, Wael</v>
          </cell>
          <cell r="C370" t="str">
            <v>Finance Coordinator</v>
          </cell>
          <cell r="D370">
            <v>1406.8799999999999</v>
          </cell>
          <cell r="E370" t="str">
            <v>F11037 - Abdelall, Wael</v>
          </cell>
        </row>
        <row r="371">
          <cell r="A371" t="str">
            <v>F11038</v>
          </cell>
          <cell r="B371" t="str">
            <v>Simmance, Fiona</v>
          </cell>
          <cell r="C371" t="str">
            <v>Scientist</v>
          </cell>
          <cell r="D371">
            <v>8615.52</v>
          </cell>
          <cell r="E371" t="str">
            <v>F11038 - Simmance, Fiona</v>
          </cell>
        </row>
        <row r="372">
          <cell r="A372" t="str">
            <v>F11040</v>
          </cell>
          <cell r="B372" t="str">
            <v>Shikuku, Kelvin</v>
          </cell>
          <cell r="C372" t="str">
            <v>Post Doctoral Fellow</v>
          </cell>
          <cell r="D372">
            <v>8209.44</v>
          </cell>
          <cell r="E372" t="str">
            <v>F11040 - Shikuku, Kelvin</v>
          </cell>
        </row>
        <row r="373">
          <cell r="A373" t="str">
            <v>F11042</v>
          </cell>
          <cell r="B373" t="str">
            <v>Khan, Nazneen</v>
          </cell>
          <cell r="C373" t="str">
            <v>Market Systems Development Specialist</v>
          </cell>
          <cell r="D373">
            <v>1765.44</v>
          </cell>
          <cell r="E373" t="str">
            <v>F11042 - Khan, Nazneen</v>
          </cell>
        </row>
        <row r="374">
          <cell r="A374" t="str">
            <v>F11044</v>
          </cell>
          <cell r="B374" t="str">
            <v>Hung, Siao Lee</v>
          </cell>
          <cell r="C374" t="str">
            <v>Program Associate</v>
          </cell>
          <cell r="D374">
            <v>1563.84</v>
          </cell>
          <cell r="E374" t="str">
            <v>F11044 - Hung, Siao Lee</v>
          </cell>
        </row>
        <row r="375">
          <cell r="A375" t="str">
            <v>F11045</v>
          </cell>
          <cell r="B375" t="str">
            <v>Loh, Shiau Ting, Janice</v>
          </cell>
          <cell r="C375" t="str">
            <v>Finance Officer</v>
          </cell>
          <cell r="D375">
            <v>1192.32</v>
          </cell>
          <cell r="E375" t="str">
            <v>F11045 - Loh, Shiau Ting, Janice</v>
          </cell>
        </row>
        <row r="376">
          <cell r="A376" t="str">
            <v>F11046</v>
          </cell>
          <cell r="B376" t="str">
            <v>Than Oo, Hay Man</v>
          </cell>
          <cell r="C376" t="str">
            <v>Administrative Assistant</v>
          </cell>
          <cell r="D376">
            <v>855.36</v>
          </cell>
          <cell r="E376" t="str">
            <v>F11046 - Than Oo, Hay Man</v>
          </cell>
        </row>
        <row r="377">
          <cell r="A377" t="str">
            <v>F11047</v>
          </cell>
          <cell r="B377" t="str">
            <v>Htet, Sa Kyaw Min</v>
          </cell>
          <cell r="C377" t="str">
            <v>Administrative Assistant</v>
          </cell>
          <cell r="D377">
            <v>855.36</v>
          </cell>
          <cell r="E377" t="str">
            <v>F11047 - Htet, Sa Kyaw Min</v>
          </cell>
        </row>
        <row r="378">
          <cell r="A378" t="str">
            <v>F11048</v>
          </cell>
          <cell r="B378" t="str">
            <v>Lala-Pritchard, Tana</v>
          </cell>
          <cell r="C378" t="str">
            <v>Director of Communications and Marketing</v>
          </cell>
          <cell r="D378">
            <v>18429.12</v>
          </cell>
          <cell r="E378" t="str">
            <v>F11048 - Lala-Pritchard, Tana</v>
          </cell>
        </row>
        <row r="379">
          <cell r="A379" t="str">
            <v>F11049</v>
          </cell>
          <cell r="B379" t="str">
            <v>Kim, Lian Za</v>
          </cell>
          <cell r="C379" t="str">
            <v>Field Coordinator</v>
          </cell>
          <cell r="D379">
            <v>1270.08</v>
          </cell>
          <cell r="E379" t="str">
            <v>F11049 - Kim, Lian Za</v>
          </cell>
        </row>
        <row r="380">
          <cell r="A380" t="str">
            <v>F11050</v>
          </cell>
          <cell r="B380" t="str">
            <v>Noot, Sai</v>
          </cell>
          <cell r="C380" t="str">
            <v>Field Coordinator</v>
          </cell>
          <cell r="D380">
            <v>1133.28</v>
          </cell>
          <cell r="E380" t="str">
            <v>F11050 - Noot, Sai</v>
          </cell>
        </row>
        <row r="381">
          <cell r="A381" t="str">
            <v>F11051</v>
          </cell>
          <cell r="B381" t="str">
            <v>Win, Nang Tin May</v>
          </cell>
          <cell r="C381" t="str">
            <v>IEC officer</v>
          </cell>
          <cell r="D381">
            <v>1152</v>
          </cell>
          <cell r="E381" t="str">
            <v>F11051 - Win, Nang Tin May</v>
          </cell>
        </row>
        <row r="382">
          <cell r="A382" t="str">
            <v>F11053</v>
          </cell>
          <cell r="B382" t="str">
            <v>Lee, Wei Neng</v>
          </cell>
          <cell r="C382" t="str">
            <v>IT Engineer</v>
          </cell>
          <cell r="D382">
            <v>1175.04</v>
          </cell>
          <cell r="E382" t="str">
            <v>F11053 - Lee, Wei Neng</v>
          </cell>
        </row>
        <row r="383">
          <cell r="A383" t="str">
            <v>F11054</v>
          </cell>
          <cell r="B383" t="str">
            <v>Phyo, Ei</v>
          </cell>
          <cell r="C383" t="str">
            <v>Data Management Officer</v>
          </cell>
          <cell r="D383">
            <v>1101.6000000000001</v>
          </cell>
          <cell r="E383" t="str">
            <v>F11054 - Phyo, Ei</v>
          </cell>
        </row>
        <row r="384">
          <cell r="A384" t="str">
            <v>F11056</v>
          </cell>
          <cell r="B384" t="str">
            <v>Lundeba, Mary</v>
          </cell>
          <cell r="C384" t="str">
            <v>Scientist</v>
          </cell>
          <cell r="D384">
            <v>4050.72</v>
          </cell>
          <cell r="E384" t="str">
            <v>F11056 - Lundeba, Mary</v>
          </cell>
        </row>
        <row r="385">
          <cell r="A385" t="str">
            <v>F11057</v>
          </cell>
          <cell r="B385" t="str">
            <v>Kashfi, Fatima Shahin</v>
          </cell>
          <cell r="C385" t="str">
            <v>MEL/CLA Specialist</v>
          </cell>
          <cell r="D385">
            <v>1602.72</v>
          </cell>
          <cell r="E385" t="str">
            <v>F11057 - Kashfi, Fatima Shahin</v>
          </cell>
        </row>
        <row r="386">
          <cell r="A386" t="str">
            <v>F11068</v>
          </cell>
          <cell r="B386" t="str">
            <v>Ali, Md. Abu Hasan</v>
          </cell>
          <cell r="C386" t="str">
            <v>Nutrition Specialist</v>
          </cell>
          <cell r="D386">
            <v>2152.7999999999997</v>
          </cell>
          <cell r="E386" t="str">
            <v>F11068 - Ali, Md. Abu Hasan</v>
          </cell>
        </row>
        <row r="387">
          <cell r="A387" t="str">
            <v>F11070</v>
          </cell>
          <cell r="B387" t="str">
            <v>Smriti, Sagorika</v>
          </cell>
          <cell r="C387" t="str">
            <v>Research Assistant</v>
          </cell>
          <cell r="D387">
            <v>793.43999999999994</v>
          </cell>
          <cell r="E387" t="str">
            <v>F11070 - Smriti, Sagorika</v>
          </cell>
        </row>
        <row r="388">
          <cell r="A388" t="str">
            <v>F11071</v>
          </cell>
          <cell r="B388" t="str">
            <v>Ritika, Afifat Khanam</v>
          </cell>
          <cell r="C388" t="str">
            <v>Research Assistant</v>
          </cell>
          <cell r="D388">
            <v>776.16</v>
          </cell>
          <cell r="E388" t="str">
            <v>F11071 - Ritika, Afifat Khanam</v>
          </cell>
        </row>
        <row r="389">
          <cell r="A389" t="str">
            <v>F11072</v>
          </cell>
          <cell r="B389" t="str">
            <v>Souhardya, Sazeed Mehrab</v>
          </cell>
          <cell r="C389" t="str">
            <v>Research Assistant</v>
          </cell>
          <cell r="D389">
            <v>776.16</v>
          </cell>
          <cell r="E389" t="str">
            <v>F11072 - Souhardya, Sazeed Mehrab</v>
          </cell>
        </row>
        <row r="390">
          <cell r="A390" t="str">
            <v>F11075</v>
          </cell>
          <cell r="B390" t="str">
            <v>Ali, Mohammad Shawquat</v>
          </cell>
          <cell r="C390" t="str">
            <v>Tilapia Breeding Program Specialist</v>
          </cell>
          <cell r="D390">
            <v>1643.04</v>
          </cell>
          <cell r="E390" t="str">
            <v>F11075 - Ali, Mohammad Shawquat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 Budget"/>
      <sheetName val="Budget 2012"/>
      <sheetName val="Sheet1"/>
      <sheetName val="Sheet2"/>
      <sheetName val="SUN Analysis Code"/>
    </sheetNames>
    <sheetDataSet>
      <sheetData sheetId="0">
        <row r="196">
          <cell r="Y196">
            <v>22584912.848733336</v>
          </cell>
        </row>
      </sheetData>
      <sheetData sheetId="1">
        <row r="29">
          <cell r="C29" t="str">
            <v>Assess service market and design interventions for service promotion</v>
          </cell>
        </row>
      </sheetData>
      <sheetData sheetId="2"/>
      <sheetData sheetId="3" refreshError="1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ntrol"/>
      <sheetName val="_controlOLD"/>
      <sheetName val="PMEDtempl"/>
      <sheetName val="PMEStempl"/>
      <sheetName val="Costc"/>
      <sheetName val="_options"/>
      <sheetName val="NOtes "/>
      <sheetName val="AAS Spending AnalysisOLD "/>
      <sheetName val="Stment of Budget and Expenditur"/>
      <sheetName val="Costc list"/>
      <sheetName val="AA Spending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1">
          <cell r="B31">
            <v>21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1"/>
  <sheetViews>
    <sheetView tabSelected="1" view="pageBreakPreview" zoomScaleSheetLayoutView="100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AF1" sqref="AF1:BH1048576"/>
    </sheetView>
  </sheetViews>
  <sheetFormatPr defaultColWidth="9.140625" defaultRowHeight="18" customHeight="1" x14ac:dyDescent="0.25"/>
  <cols>
    <col min="1" max="1" width="6.5703125" style="44" customWidth="1"/>
    <col min="2" max="2" width="46.42578125" style="32" customWidth="1"/>
    <col min="3" max="3" width="9.28515625" style="32" customWidth="1"/>
    <col min="4" max="4" width="9.7109375" style="32" hidden="1" customWidth="1"/>
    <col min="5" max="5" width="9.7109375" style="46" hidden="1" customWidth="1"/>
    <col min="6" max="6" width="9.7109375" style="33" hidden="1" customWidth="1"/>
    <col min="7" max="8" width="9.85546875" style="32" customWidth="1"/>
    <col min="9" max="10" width="15" style="34" customWidth="1"/>
    <col min="11" max="12" width="13.7109375" style="35" customWidth="1"/>
    <col min="13" max="15" width="13.140625" style="35" customWidth="1"/>
    <col min="16" max="16" width="10.7109375" style="32" customWidth="1"/>
    <col min="17" max="31" width="10" style="32" hidden="1" customWidth="1"/>
    <col min="32" max="59" width="13.42578125" style="32" hidden="1" customWidth="1"/>
    <col min="60" max="60" width="13.28515625" style="32" hidden="1" customWidth="1"/>
    <col min="61" max="16384" width="9.140625" style="32"/>
  </cols>
  <sheetData>
    <row r="1" spans="1:59" ht="18" customHeight="1" x14ac:dyDescent="0.25">
      <c r="A1" s="27"/>
      <c r="B1" s="27" t="s">
        <v>277</v>
      </c>
      <c r="C1" s="29"/>
      <c r="D1" s="29"/>
      <c r="E1" s="30"/>
      <c r="F1" s="30"/>
      <c r="G1" s="29"/>
      <c r="H1" s="29"/>
      <c r="I1" s="31"/>
      <c r="J1" s="31"/>
      <c r="K1" s="29"/>
      <c r="L1" s="29"/>
      <c r="M1" s="29"/>
      <c r="N1" s="29"/>
      <c r="O1" s="29"/>
    </row>
    <row r="2" spans="1:59" ht="18" customHeight="1" x14ac:dyDescent="0.25">
      <c r="A2" s="27"/>
      <c r="B2" s="28" t="s">
        <v>218</v>
      </c>
      <c r="C2" s="29"/>
      <c r="D2" s="29"/>
      <c r="E2" s="30"/>
      <c r="F2" s="30"/>
      <c r="G2" s="29"/>
      <c r="H2" s="29"/>
      <c r="I2" s="31"/>
      <c r="J2" s="31"/>
      <c r="K2" s="29"/>
      <c r="L2" s="29"/>
      <c r="M2" s="29"/>
      <c r="N2" s="29"/>
      <c r="O2" s="156"/>
    </row>
    <row r="3" spans="1:59" ht="18" customHeight="1" x14ac:dyDescent="0.25">
      <c r="A3" s="27"/>
      <c r="B3" s="28" t="s">
        <v>0</v>
      </c>
      <c r="C3" s="29"/>
      <c r="D3" s="29"/>
      <c r="E3" s="30"/>
      <c r="F3" s="30"/>
      <c r="G3" s="29"/>
      <c r="H3" s="29"/>
      <c r="I3" s="31"/>
      <c r="J3" s="31"/>
      <c r="K3" s="29"/>
      <c r="L3" s="29"/>
      <c r="M3" s="29"/>
      <c r="N3" s="29"/>
      <c r="O3" s="157"/>
    </row>
    <row r="4" spans="1:59" ht="18" customHeight="1" x14ac:dyDescent="0.25">
      <c r="A4" s="27"/>
      <c r="B4" s="28" t="s">
        <v>219</v>
      </c>
      <c r="C4" s="29"/>
      <c r="D4" s="29"/>
      <c r="E4" s="30"/>
      <c r="F4" s="30"/>
      <c r="G4" s="29"/>
      <c r="H4" s="29"/>
      <c r="I4" s="31"/>
      <c r="J4" s="31"/>
      <c r="K4" s="29"/>
      <c r="L4" s="29"/>
      <c r="M4" s="29"/>
      <c r="N4" s="29"/>
      <c r="O4" s="29"/>
    </row>
    <row r="5" spans="1:59" ht="18" customHeight="1" x14ac:dyDescent="0.25">
      <c r="A5" s="27"/>
      <c r="B5" s="28" t="s">
        <v>220</v>
      </c>
      <c r="C5" s="29"/>
      <c r="D5" s="29"/>
      <c r="E5" s="30"/>
      <c r="F5" s="30"/>
      <c r="G5" s="29"/>
      <c r="H5" s="29"/>
      <c r="I5" s="31"/>
      <c r="J5" s="31"/>
      <c r="K5" s="29"/>
      <c r="L5" s="29"/>
      <c r="M5" s="29"/>
      <c r="N5" s="29"/>
      <c r="O5" s="29"/>
    </row>
    <row r="6" spans="1:59" ht="18" customHeight="1" x14ac:dyDescent="0.25">
      <c r="A6" s="7"/>
      <c r="B6" s="29"/>
      <c r="C6" s="29"/>
      <c r="D6" s="29"/>
      <c r="E6" s="30"/>
      <c r="F6" s="30"/>
      <c r="G6" s="29"/>
      <c r="H6" s="29"/>
      <c r="I6" s="31"/>
      <c r="J6" s="31"/>
      <c r="K6" s="29"/>
      <c r="L6" s="29"/>
      <c r="M6" s="29"/>
      <c r="N6" s="29"/>
      <c r="O6" s="29"/>
    </row>
    <row r="7" spans="1:59" ht="18" customHeight="1" x14ac:dyDescent="0.25">
      <c r="A7" s="7" t="s">
        <v>1</v>
      </c>
      <c r="E7" s="33"/>
      <c r="I7" s="172" t="s">
        <v>281</v>
      </c>
      <c r="J7" s="173"/>
      <c r="K7" s="174" t="s">
        <v>21</v>
      </c>
      <c r="L7" s="175"/>
      <c r="M7" s="176" t="s">
        <v>22</v>
      </c>
      <c r="N7" s="177"/>
      <c r="O7" s="32"/>
      <c r="Q7" s="171" t="s">
        <v>2</v>
      </c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61"/>
      <c r="AF7" s="171" t="s">
        <v>3</v>
      </c>
      <c r="AG7" s="171"/>
      <c r="AH7" s="171" t="s">
        <v>4</v>
      </c>
      <c r="AI7" s="171"/>
      <c r="AJ7" s="171" t="s">
        <v>5</v>
      </c>
      <c r="AK7" s="171"/>
      <c r="AL7" s="171" t="s">
        <v>6</v>
      </c>
      <c r="AM7" s="171"/>
      <c r="AN7" s="171" t="s">
        <v>7</v>
      </c>
      <c r="AO7" s="171"/>
      <c r="AP7" s="171" t="s">
        <v>8</v>
      </c>
      <c r="AQ7" s="171"/>
      <c r="AR7" s="171" t="s">
        <v>9</v>
      </c>
      <c r="AS7" s="171"/>
      <c r="AT7" s="171" t="s">
        <v>10</v>
      </c>
      <c r="AU7" s="171"/>
      <c r="AV7" s="171" t="s">
        <v>11</v>
      </c>
      <c r="AW7" s="171"/>
      <c r="AX7" s="171" t="s">
        <v>12</v>
      </c>
      <c r="AY7" s="171"/>
      <c r="AZ7" s="171" t="s">
        <v>13</v>
      </c>
      <c r="BA7" s="171"/>
      <c r="BB7" s="171" t="s">
        <v>14</v>
      </c>
      <c r="BC7" s="171"/>
      <c r="BD7" s="171" t="s">
        <v>15</v>
      </c>
      <c r="BE7" s="171"/>
      <c r="BF7" s="171" t="s">
        <v>16</v>
      </c>
      <c r="BG7" s="171"/>
    </row>
    <row r="8" spans="1:59" s="36" customFormat="1" ht="40.5" customHeight="1" x14ac:dyDescent="0.25">
      <c r="A8" s="10" t="s">
        <v>17</v>
      </c>
      <c r="B8" s="11" t="s">
        <v>18</v>
      </c>
      <c r="C8" s="11"/>
      <c r="D8" s="11"/>
      <c r="E8" s="13"/>
      <c r="F8" s="13"/>
      <c r="G8" s="11" t="s">
        <v>19</v>
      </c>
      <c r="H8" s="11" t="s">
        <v>20</v>
      </c>
      <c r="I8" s="159" t="s">
        <v>280</v>
      </c>
      <c r="J8" s="159" t="s">
        <v>279</v>
      </c>
      <c r="K8" s="160" t="s">
        <v>280</v>
      </c>
      <c r="L8" s="160" t="s">
        <v>279</v>
      </c>
      <c r="M8" s="161" t="s">
        <v>280</v>
      </c>
      <c r="N8" s="161" t="s">
        <v>279</v>
      </c>
      <c r="O8" s="154" t="s">
        <v>278</v>
      </c>
      <c r="P8" s="23" t="s">
        <v>23</v>
      </c>
      <c r="Q8" s="53" t="s">
        <v>3</v>
      </c>
      <c r="R8" s="53" t="s">
        <v>4</v>
      </c>
      <c r="S8" s="53" t="s">
        <v>5</v>
      </c>
      <c r="T8" s="53" t="s">
        <v>6</v>
      </c>
      <c r="U8" s="53" t="s">
        <v>7</v>
      </c>
      <c r="V8" s="53" t="s">
        <v>8</v>
      </c>
      <c r="W8" s="53" t="s">
        <v>9</v>
      </c>
      <c r="X8" s="53" t="s">
        <v>10</v>
      </c>
      <c r="Y8" s="53" t="s">
        <v>11</v>
      </c>
      <c r="Z8" s="53" t="s">
        <v>12</v>
      </c>
      <c r="AA8" s="53" t="s">
        <v>13</v>
      </c>
      <c r="AB8" s="53" t="s">
        <v>14</v>
      </c>
      <c r="AC8" s="53" t="s">
        <v>24</v>
      </c>
      <c r="AD8" s="158" t="s">
        <v>16</v>
      </c>
      <c r="AE8" s="158" t="s">
        <v>25</v>
      </c>
      <c r="AF8" s="12" t="s">
        <v>21</v>
      </c>
      <c r="AG8" s="12" t="s">
        <v>22</v>
      </c>
      <c r="AH8" s="12" t="str">
        <f>AF8</f>
        <v>WorldFish</v>
      </c>
      <c r="AI8" s="12" t="str">
        <f t="shared" ref="AI8:BG8" si="0">AG8</f>
        <v>Sub-Grantee</v>
      </c>
      <c r="AJ8" s="12" t="str">
        <f t="shared" si="0"/>
        <v>WorldFish</v>
      </c>
      <c r="AK8" s="12" t="str">
        <f t="shared" si="0"/>
        <v>Sub-Grantee</v>
      </c>
      <c r="AL8" s="12" t="str">
        <f t="shared" si="0"/>
        <v>WorldFish</v>
      </c>
      <c r="AM8" s="12" t="str">
        <f t="shared" si="0"/>
        <v>Sub-Grantee</v>
      </c>
      <c r="AN8" s="12" t="str">
        <f t="shared" si="0"/>
        <v>WorldFish</v>
      </c>
      <c r="AO8" s="12" t="str">
        <f t="shared" si="0"/>
        <v>Sub-Grantee</v>
      </c>
      <c r="AP8" s="12" t="str">
        <f t="shared" si="0"/>
        <v>WorldFish</v>
      </c>
      <c r="AQ8" s="12" t="str">
        <f t="shared" si="0"/>
        <v>Sub-Grantee</v>
      </c>
      <c r="AR8" s="12" t="str">
        <f t="shared" si="0"/>
        <v>WorldFish</v>
      </c>
      <c r="AS8" s="12" t="str">
        <f t="shared" si="0"/>
        <v>Sub-Grantee</v>
      </c>
      <c r="AT8" s="12" t="str">
        <f t="shared" si="0"/>
        <v>WorldFish</v>
      </c>
      <c r="AU8" s="12" t="str">
        <f t="shared" si="0"/>
        <v>Sub-Grantee</v>
      </c>
      <c r="AV8" s="12" t="str">
        <f t="shared" si="0"/>
        <v>WorldFish</v>
      </c>
      <c r="AW8" s="12" t="str">
        <f t="shared" si="0"/>
        <v>Sub-Grantee</v>
      </c>
      <c r="AX8" s="12" t="str">
        <f t="shared" si="0"/>
        <v>WorldFish</v>
      </c>
      <c r="AY8" s="12" t="str">
        <f t="shared" si="0"/>
        <v>Sub-Grantee</v>
      </c>
      <c r="AZ8" s="12" t="str">
        <f t="shared" si="0"/>
        <v>WorldFish</v>
      </c>
      <c r="BA8" s="12" t="str">
        <f t="shared" si="0"/>
        <v>Sub-Grantee</v>
      </c>
      <c r="BB8" s="12" t="str">
        <f t="shared" si="0"/>
        <v>WorldFish</v>
      </c>
      <c r="BC8" s="12" t="str">
        <f t="shared" si="0"/>
        <v>Sub-Grantee</v>
      </c>
      <c r="BD8" s="12" t="str">
        <f t="shared" si="0"/>
        <v>WorldFish</v>
      </c>
      <c r="BE8" s="12" t="str">
        <f t="shared" si="0"/>
        <v>Sub-Grantee</v>
      </c>
      <c r="BF8" s="12" t="str">
        <f t="shared" si="0"/>
        <v>WorldFish</v>
      </c>
      <c r="BG8" s="12" t="str">
        <f t="shared" si="0"/>
        <v>Sub-Grantee</v>
      </c>
    </row>
    <row r="9" spans="1:59" ht="18" customHeight="1" x14ac:dyDescent="0.25">
      <c r="A9" s="37" t="s">
        <v>26</v>
      </c>
      <c r="B9" s="14" t="s">
        <v>27</v>
      </c>
      <c r="C9" s="15"/>
      <c r="D9" s="15"/>
      <c r="E9" s="15"/>
      <c r="F9" s="15"/>
      <c r="G9" s="73">
        <f>IFERROR((K9+L9)/(I9+J9),0)</f>
        <v>0.5</v>
      </c>
      <c r="H9" s="73">
        <f>IFERROR((M9+N9)/(I9+J9),0)</f>
        <v>0.5</v>
      </c>
      <c r="I9" s="48">
        <f>Personnel!I33</f>
        <v>10000</v>
      </c>
      <c r="J9" s="48">
        <f>Personnel!J33</f>
        <v>10000</v>
      </c>
      <c r="K9" s="48">
        <f>Personnel!K33</f>
        <v>5000</v>
      </c>
      <c r="L9" s="48">
        <f>Personnel!L33</f>
        <v>5000</v>
      </c>
      <c r="M9" s="48">
        <f>Personnel!M33</f>
        <v>5000</v>
      </c>
      <c r="N9" s="48">
        <f>Personnel!N33</f>
        <v>5000</v>
      </c>
      <c r="O9" s="48">
        <f>Personnel!O33</f>
        <v>0</v>
      </c>
      <c r="P9" s="141">
        <f>IFERROR(ROUND(($I$14+$J$14)/(I9+J9),0),0)</f>
        <v>1</v>
      </c>
      <c r="Q9" s="48">
        <f>Personnel!Q33</f>
        <v>0</v>
      </c>
      <c r="R9" s="48">
        <f>Personnel!R33</f>
        <v>0</v>
      </c>
      <c r="S9" s="48">
        <f>Personnel!S33</f>
        <v>0</v>
      </c>
      <c r="T9" s="48">
        <f>Personnel!T33</f>
        <v>0</v>
      </c>
      <c r="U9" s="48">
        <f>Personnel!U33</f>
        <v>0</v>
      </c>
      <c r="V9" s="48">
        <f>Personnel!V33</f>
        <v>0</v>
      </c>
      <c r="W9" s="48">
        <f>Personnel!W33</f>
        <v>0</v>
      </c>
      <c r="X9" s="48">
        <f>Personnel!X33</f>
        <v>0</v>
      </c>
      <c r="Y9" s="48">
        <f>Personnel!Y33</f>
        <v>0</v>
      </c>
      <c r="Z9" s="48">
        <f>Personnel!Z33</f>
        <v>0</v>
      </c>
      <c r="AA9" s="48">
        <f>Personnel!AA33</f>
        <v>0</v>
      </c>
      <c r="AB9" s="48">
        <f>Personnel!AB33</f>
        <v>0</v>
      </c>
      <c r="AC9" s="48">
        <f>Personnel!AC33</f>
        <v>0</v>
      </c>
      <c r="AD9" s="48">
        <f>Personnel!AD33</f>
        <v>0</v>
      </c>
      <c r="AE9" s="48">
        <f>Personnel!AE33</f>
        <v>0</v>
      </c>
      <c r="AF9" s="48">
        <f>Personnel!AF33</f>
        <v>5000</v>
      </c>
      <c r="AG9" s="48">
        <f>Personnel!AG33</f>
        <v>5000</v>
      </c>
      <c r="AH9" s="48">
        <f>Personnel!AH33</f>
        <v>5000</v>
      </c>
      <c r="AI9" s="48">
        <f>Personnel!AI33</f>
        <v>5000</v>
      </c>
      <c r="AJ9" s="48">
        <f>Personnel!AJ33</f>
        <v>0</v>
      </c>
      <c r="AK9" s="48">
        <f>Personnel!AK33</f>
        <v>0</v>
      </c>
      <c r="AL9" s="48">
        <f>Personnel!AL33</f>
        <v>0</v>
      </c>
      <c r="AM9" s="48">
        <f>Personnel!AM33</f>
        <v>0</v>
      </c>
      <c r="AN9" s="48">
        <f>Personnel!AN33</f>
        <v>0</v>
      </c>
      <c r="AO9" s="48">
        <f>Personnel!AO33</f>
        <v>0</v>
      </c>
      <c r="AP9" s="48">
        <f>Personnel!AP33</f>
        <v>0</v>
      </c>
      <c r="AQ9" s="48">
        <f>Personnel!AQ33</f>
        <v>0</v>
      </c>
      <c r="AR9" s="48">
        <f>Personnel!AR33</f>
        <v>0</v>
      </c>
      <c r="AS9" s="48">
        <f>Personnel!AS33</f>
        <v>0</v>
      </c>
      <c r="AT9" s="48">
        <f>Personnel!AT33</f>
        <v>0</v>
      </c>
      <c r="AU9" s="48">
        <f>Personnel!AU33</f>
        <v>0</v>
      </c>
      <c r="AV9" s="48">
        <f>Personnel!AV33</f>
        <v>0</v>
      </c>
      <c r="AW9" s="48">
        <f>Personnel!AW33</f>
        <v>0</v>
      </c>
      <c r="AX9" s="48">
        <f>Personnel!AX33</f>
        <v>0</v>
      </c>
      <c r="AY9" s="48">
        <f>Personnel!AY33</f>
        <v>0</v>
      </c>
      <c r="AZ9" s="48">
        <f>Personnel!AZ33</f>
        <v>0</v>
      </c>
      <c r="BA9" s="48">
        <f>Personnel!BA33</f>
        <v>0</v>
      </c>
      <c r="BB9" s="48">
        <f>Personnel!BB33</f>
        <v>0</v>
      </c>
      <c r="BC9" s="48">
        <f>Personnel!BC33</f>
        <v>0</v>
      </c>
      <c r="BD9" s="158">
        <f>ROUND(AF9+AH9+AJ9+AL9+AN9+AP9+AR9+AT9+AV9+AX9+AZ9+BB9,2)</f>
        <v>10000</v>
      </c>
      <c r="BE9" s="158">
        <f>ROUND(AG9+AI9+AK9+AM9+AO9+AQ9+AS9+AU9+AW9+AY9+BA9+BC9,2)</f>
        <v>10000</v>
      </c>
      <c r="BF9" s="158">
        <f>ROUND((K9+L9)-BD9,2)</f>
        <v>0</v>
      </c>
      <c r="BG9" s="158">
        <f>ROUND((M9+N9)-BE9,2)</f>
        <v>0</v>
      </c>
    </row>
    <row r="10" spans="1:59" ht="18" customHeight="1" x14ac:dyDescent="0.25">
      <c r="A10" s="37" t="s">
        <v>28</v>
      </c>
      <c r="B10" s="14" t="s">
        <v>117</v>
      </c>
      <c r="C10" s="24"/>
      <c r="D10" s="24"/>
      <c r="E10" s="24"/>
      <c r="F10" s="24"/>
      <c r="G10" s="73">
        <f t="shared" ref="G10:G16" si="1">IFERROR((K10+L10)/(I10+J10),0)</f>
        <v>0.5</v>
      </c>
      <c r="H10" s="73">
        <f t="shared" ref="H10:H16" si="2">IFERROR((M10+N10)/(I10+J10),0)</f>
        <v>0.5</v>
      </c>
      <c r="I10" s="48">
        <f>'Supplies, Equiments'!I16</f>
        <v>1000</v>
      </c>
      <c r="J10" s="48">
        <f>'Supplies, Equiments'!J16</f>
        <v>1000</v>
      </c>
      <c r="K10" s="48">
        <f>'Supplies, Equiments'!K16</f>
        <v>1000</v>
      </c>
      <c r="L10" s="48">
        <f>'Supplies, Equiments'!L16</f>
        <v>0</v>
      </c>
      <c r="M10" s="48">
        <f>'Supplies, Equiments'!M16</f>
        <v>0</v>
      </c>
      <c r="N10" s="48">
        <f>'Supplies, Equiments'!N16</f>
        <v>1000</v>
      </c>
      <c r="O10" s="48">
        <f>'Supplies, Equiments'!O16</f>
        <v>0</v>
      </c>
      <c r="P10" s="141">
        <f t="shared" ref="P10:P15" si="3">IFERROR(ROUND(($I$14+$J$14)/(I10+J10),0),0)</f>
        <v>14</v>
      </c>
      <c r="Q10" s="48">
        <f>'Supplies, Equiments'!Q16</f>
        <v>0</v>
      </c>
      <c r="R10" s="48">
        <f>'Supplies, Equiments'!R16</f>
        <v>0</v>
      </c>
      <c r="S10" s="48">
        <f>'Supplies, Equiments'!S16</f>
        <v>0</v>
      </c>
      <c r="T10" s="48">
        <f>'Supplies, Equiments'!T16</f>
        <v>0</v>
      </c>
      <c r="U10" s="48">
        <f>'Supplies, Equiments'!U16</f>
        <v>0</v>
      </c>
      <c r="V10" s="48">
        <f>'Supplies, Equiments'!V16</f>
        <v>0</v>
      </c>
      <c r="W10" s="48">
        <f>'Supplies, Equiments'!W16</f>
        <v>0</v>
      </c>
      <c r="X10" s="48">
        <f>'Supplies, Equiments'!X16</f>
        <v>0</v>
      </c>
      <c r="Y10" s="48">
        <f>'Supplies, Equiments'!Y16</f>
        <v>0</v>
      </c>
      <c r="Z10" s="48">
        <f>'Supplies, Equiments'!Z16</f>
        <v>0</v>
      </c>
      <c r="AA10" s="48">
        <f>'Supplies, Equiments'!AA16</f>
        <v>0</v>
      </c>
      <c r="AB10" s="48">
        <f>'Supplies, Equiments'!AB16</f>
        <v>0</v>
      </c>
      <c r="AC10" s="48">
        <f>'Supplies, Equiments'!AC16</f>
        <v>0</v>
      </c>
      <c r="AD10" s="48">
        <f>'Supplies, Equiments'!AD16</f>
        <v>0</v>
      </c>
      <c r="AE10" s="48">
        <f>'Supplies, Equiments'!AE16</f>
        <v>0</v>
      </c>
      <c r="AF10" s="48">
        <f>'Supplies, Equiments'!AF16</f>
        <v>1000</v>
      </c>
      <c r="AG10" s="48">
        <f>'Supplies, Equiments'!AG16</f>
        <v>1000</v>
      </c>
      <c r="AH10" s="48">
        <f>'Supplies, Equiments'!AH16</f>
        <v>0</v>
      </c>
      <c r="AI10" s="48">
        <f>'Supplies, Equiments'!AI16</f>
        <v>0</v>
      </c>
      <c r="AJ10" s="48">
        <f>'Supplies, Equiments'!AJ16</f>
        <v>0</v>
      </c>
      <c r="AK10" s="48">
        <f>'Supplies, Equiments'!AK16</f>
        <v>0</v>
      </c>
      <c r="AL10" s="48">
        <f>'Supplies, Equiments'!AL16</f>
        <v>0</v>
      </c>
      <c r="AM10" s="48">
        <f>'Supplies, Equiments'!AM16</f>
        <v>0</v>
      </c>
      <c r="AN10" s="48">
        <f>'Supplies, Equiments'!AN16</f>
        <v>0</v>
      </c>
      <c r="AO10" s="48">
        <f>'Supplies, Equiments'!AO16</f>
        <v>0</v>
      </c>
      <c r="AP10" s="48">
        <f>'Supplies, Equiments'!AP16</f>
        <v>0</v>
      </c>
      <c r="AQ10" s="48">
        <f>'Supplies, Equiments'!AQ16</f>
        <v>0</v>
      </c>
      <c r="AR10" s="48">
        <f>'Supplies, Equiments'!AR16</f>
        <v>0</v>
      </c>
      <c r="AS10" s="48">
        <f>'Supplies, Equiments'!AS16</f>
        <v>0</v>
      </c>
      <c r="AT10" s="48">
        <f>'Supplies, Equiments'!AT16</f>
        <v>0</v>
      </c>
      <c r="AU10" s="48">
        <f>'Supplies, Equiments'!AU16</f>
        <v>0</v>
      </c>
      <c r="AV10" s="48">
        <f>'Supplies, Equiments'!AV16</f>
        <v>0</v>
      </c>
      <c r="AW10" s="48">
        <f>'Supplies, Equiments'!AW16</f>
        <v>0</v>
      </c>
      <c r="AX10" s="48">
        <f>'Supplies, Equiments'!AX16</f>
        <v>0</v>
      </c>
      <c r="AY10" s="48">
        <f>'Supplies, Equiments'!AY16</f>
        <v>0</v>
      </c>
      <c r="AZ10" s="48">
        <f>'Supplies, Equiments'!AZ16</f>
        <v>0</v>
      </c>
      <c r="BA10" s="48">
        <f>'Supplies, Equiments'!BA16</f>
        <v>0</v>
      </c>
      <c r="BB10" s="48">
        <f>'Supplies, Equiments'!BB16</f>
        <v>0</v>
      </c>
      <c r="BC10" s="48">
        <f>'Supplies, Equiments'!BC16</f>
        <v>0</v>
      </c>
      <c r="BD10" s="158">
        <f t="shared" ref="BD10:BD13" si="4">ROUND(AF10+AH10+AJ10+AL10+AN10+AP10+AR10+AT10+AV10+AX10+AZ10+BB10,2)</f>
        <v>1000</v>
      </c>
      <c r="BE10" s="158">
        <f t="shared" ref="BE10:BE13" si="5">ROUND(AG10+AI10+AK10+AM10+AO10+AQ10+AS10+AU10+AW10+AY10+BA10+BC10,2)</f>
        <v>1000</v>
      </c>
      <c r="BF10" s="158">
        <f t="shared" ref="BF10:BF13" si="6">ROUND((K10+L10)-BD10,2)</f>
        <v>0</v>
      </c>
      <c r="BG10" s="158">
        <f t="shared" ref="BG10:BG13" si="7">ROUND((M10+N10)-BE10,2)</f>
        <v>0</v>
      </c>
    </row>
    <row r="11" spans="1:59" ht="18" customHeight="1" x14ac:dyDescent="0.25">
      <c r="A11" s="37" t="s">
        <v>29</v>
      </c>
      <c r="B11" s="14" t="s">
        <v>30</v>
      </c>
      <c r="C11" s="24"/>
      <c r="D11" s="24"/>
      <c r="E11" s="24"/>
      <c r="F11" s="24"/>
      <c r="G11" s="73">
        <f t="shared" si="1"/>
        <v>0.5</v>
      </c>
      <c r="H11" s="73">
        <f t="shared" si="2"/>
        <v>0.5</v>
      </c>
      <c r="I11" s="48">
        <f>Travel!I16</f>
        <v>1000</v>
      </c>
      <c r="J11" s="48">
        <f>Travel!J16</f>
        <v>1000</v>
      </c>
      <c r="K11" s="48">
        <f>Travel!K16</f>
        <v>1000</v>
      </c>
      <c r="L11" s="48">
        <f>Travel!L16</f>
        <v>0</v>
      </c>
      <c r="M11" s="48">
        <f>Travel!M16</f>
        <v>0</v>
      </c>
      <c r="N11" s="48">
        <f>Travel!N16</f>
        <v>1000</v>
      </c>
      <c r="O11" s="48">
        <f>Travel!O16</f>
        <v>0</v>
      </c>
      <c r="P11" s="141">
        <f t="shared" si="3"/>
        <v>14</v>
      </c>
      <c r="Q11" s="48">
        <f>Travel!Q16</f>
        <v>0</v>
      </c>
      <c r="R11" s="48">
        <f>Travel!R16</f>
        <v>0</v>
      </c>
      <c r="S11" s="48">
        <f>Travel!S16</f>
        <v>0</v>
      </c>
      <c r="T11" s="48">
        <f>Travel!T16</f>
        <v>0</v>
      </c>
      <c r="U11" s="48">
        <f>Travel!U16</f>
        <v>0</v>
      </c>
      <c r="V11" s="48">
        <f>Travel!V16</f>
        <v>0</v>
      </c>
      <c r="W11" s="48">
        <f>Travel!W16</f>
        <v>0</v>
      </c>
      <c r="X11" s="48">
        <f>Travel!X16</f>
        <v>0</v>
      </c>
      <c r="Y11" s="48">
        <f>Travel!Y16</f>
        <v>0</v>
      </c>
      <c r="Z11" s="48">
        <f>Travel!Z16</f>
        <v>0</v>
      </c>
      <c r="AA11" s="48">
        <f>Travel!AA16</f>
        <v>0</v>
      </c>
      <c r="AB11" s="48">
        <f>Travel!AB16</f>
        <v>0</v>
      </c>
      <c r="AC11" s="48">
        <f>Travel!AC16</f>
        <v>0</v>
      </c>
      <c r="AD11" s="48">
        <f>Travel!AD16</f>
        <v>0</v>
      </c>
      <c r="AE11" s="48">
        <f>Travel!AE16</f>
        <v>0</v>
      </c>
      <c r="AF11" s="48">
        <f>Travel!AF16</f>
        <v>1000</v>
      </c>
      <c r="AG11" s="48">
        <f>Travel!AG16</f>
        <v>1000</v>
      </c>
      <c r="AH11" s="48">
        <f>Travel!AH16</f>
        <v>0</v>
      </c>
      <c r="AI11" s="48">
        <f>Travel!AI16</f>
        <v>0</v>
      </c>
      <c r="AJ11" s="48">
        <f>Travel!AJ16</f>
        <v>0</v>
      </c>
      <c r="AK11" s="48">
        <f>Travel!AK16</f>
        <v>0</v>
      </c>
      <c r="AL11" s="48">
        <f>Travel!AL16</f>
        <v>0</v>
      </c>
      <c r="AM11" s="48">
        <f>Travel!AM16</f>
        <v>0</v>
      </c>
      <c r="AN11" s="48">
        <f>Travel!AN16</f>
        <v>0</v>
      </c>
      <c r="AO11" s="48">
        <f>Travel!AO16</f>
        <v>0</v>
      </c>
      <c r="AP11" s="48">
        <f>Travel!AP16</f>
        <v>0</v>
      </c>
      <c r="AQ11" s="48">
        <f>Travel!AQ16</f>
        <v>0</v>
      </c>
      <c r="AR11" s="48">
        <f>Travel!AR16</f>
        <v>0</v>
      </c>
      <c r="AS11" s="48">
        <f>Travel!AS16</f>
        <v>0</v>
      </c>
      <c r="AT11" s="48">
        <f>Travel!AT16</f>
        <v>0</v>
      </c>
      <c r="AU11" s="48">
        <f>Travel!AU16</f>
        <v>0</v>
      </c>
      <c r="AV11" s="48">
        <f>Travel!AV16</f>
        <v>0</v>
      </c>
      <c r="AW11" s="48">
        <f>Travel!AW16</f>
        <v>0</v>
      </c>
      <c r="AX11" s="48">
        <f>Travel!AX16</f>
        <v>0</v>
      </c>
      <c r="AY11" s="48">
        <f>Travel!AY16</f>
        <v>0</v>
      </c>
      <c r="AZ11" s="48">
        <f>Travel!AZ16</f>
        <v>0</v>
      </c>
      <c r="BA11" s="48">
        <f>Travel!BA16</f>
        <v>0</v>
      </c>
      <c r="BB11" s="48">
        <f>Travel!BB16</f>
        <v>0</v>
      </c>
      <c r="BC11" s="48">
        <f>Travel!BC16</f>
        <v>0</v>
      </c>
      <c r="BD11" s="158">
        <f t="shared" si="4"/>
        <v>1000</v>
      </c>
      <c r="BE11" s="158">
        <f t="shared" si="5"/>
        <v>1000</v>
      </c>
      <c r="BF11" s="158">
        <f t="shared" si="6"/>
        <v>0</v>
      </c>
      <c r="BG11" s="158">
        <f t="shared" si="7"/>
        <v>0</v>
      </c>
    </row>
    <row r="12" spans="1:59" ht="18" customHeight="1" x14ac:dyDescent="0.25">
      <c r="A12" s="37" t="s">
        <v>31</v>
      </c>
      <c r="B12" s="14" t="s">
        <v>32</v>
      </c>
      <c r="C12" s="24"/>
      <c r="D12" s="24"/>
      <c r="E12" s="24"/>
      <c r="F12" s="24"/>
      <c r="G12" s="73">
        <f t="shared" si="1"/>
        <v>0.5</v>
      </c>
      <c r="H12" s="73">
        <f t="shared" si="2"/>
        <v>0.5</v>
      </c>
      <c r="I12" s="48">
        <f>'Other Direct cost'!I15</f>
        <v>1000</v>
      </c>
      <c r="J12" s="48">
        <f>'Other Direct cost'!J15</f>
        <v>1000</v>
      </c>
      <c r="K12" s="48">
        <f>'Other Direct cost'!K15</f>
        <v>1000</v>
      </c>
      <c r="L12" s="48">
        <f>'Other Direct cost'!L15</f>
        <v>0</v>
      </c>
      <c r="M12" s="48">
        <f>'Other Direct cost'!M15</f>
        <v>0</v>
      </c>
      <c r="N12" s="48">
        <f>'Other Direct cost'!N15</f>
        <v>1000</v>
      </c>
      <c r="O12" s="48">
        <f>'Other Direct cost'!O15</f>
        <v>0</v>
      </c>
      <c r="P12" s="141">
        <f t="shared" si="3"/>
        <v>14</v>
      </c>
      <c r="Q12" s="48">
        <f>'Other Direct cost'!Q15</f>
        <v>0</v>
      </c>
      <c r="R12" s="48">
        <f>'Other Direct cost'!R15</f>
        <v>0</v>
      </c>
      <c r="S12" s="48">
        <f>'Other Direct cost'!S15</f>
        <v>0</v>
      </c>
      <c r="T12" s="48">
        <f>'Other Direct cost'!T15</f>
        <v>0</v>
      </c>
      <c r="U12" s="48">
        <f>'Other Direct cost'!U15</f>
        <v>0</v>
      </c>
      <c r="V12" s="48">
        <f>'Other Direct cost'!V15</f>
        <v>0</v>
      </c>
      <c r="W12" s="48">
        <f>'Other Direct cost'!W15</f>
        <v>0</v>
      </c>
      <c r="X12" s="48">
        <f>'Other Direct cost'!X15</f>
        <v>0</v>
      </c>
      <c r="Y12" s="48">
        <f>'Other Direct cost'!Y15</f>
        <v>0</v>
      </c>
      <c r="Z12" s="48">
        <f>'Other Direct cost'!Z15</f>
        <v>0</v>
      </c>
      <c r="AA12" s="48">
        <f>'Other Direct cost'!AA15</f>
        <v>0</v>
      </c>
      <c r="AB12" s="48">
        <f>'Other Direct cost'!AB15</f>
        <v>0</v>
      </c>
      <c r="AC12" s="48">
        <f>'Other Direct cost'!AC15</f>
        <v>0</v>
      </c>
      <c r="AD12" s="48">
        <f>'Other Direct cost'!AD15</f>
        <v>0</v>
      </c>
      <c r="AE12" s="48">
        <f>'Other Direct cost'!AE15</f>
        <v>0</v>
      </c>
      <c r="AF12" s="48">
        <f>'Other Direct cost'!AF15</f>
        <v>0</v>
      </c>
      <c r="AG12" s="48">
        <f>'Other Direct cost'!AG15</f>
        <v>0</v>
      </c>
      <c r="AH12" s="48">
        <f>'Other Direct cost'!AH15</f>
        <v>1000</v>
      </c>
      <c r="AI12" s="48">
        <f>'Other Direct cost'!AI15</f>
        <v>1000</v>
      </c>
      <c r="AJ12" s="48">
        <f>'Other Direct cost'!AJ15</f>
        <v>0</v>
      </c>
      <c r="AK12" s="48">
        <f>'Other Direct cost'!AK15</f>
        <v>0</v>
      </c>
      <c r="AL12" s="48">
        <f>'Other Direct cost'!AL15</f>
        <v>0</v>
      </c>
      <c r="AM12" s="48">
        <f>'Other Direct cost'!AM15</f>
        <v>0</v>
      </c>
      <c r="AN12" s="48">
        <f>'Other Direct cost'!AN15</f>
        <v>0</v>
      </c>
      <c r="AO12" s="48">
        <f>'Other Direct cost'!AO15</f>
        <v>0</v>
      </c>
      <c r="AP12" s="48">
        <f>'Other Direct cost'!AP15</f>
        <v>0</v>
      </c>
      <c r="AQ12" s="48">
        <f>'Other Direct cost'!AQ15</f>
        <v>0</v>
      </c>
      <c r="AR12" s="48">
        <f>'Other Direct cost'!AR15</f>
        <v>0</v>
      </c>
      <c r="AS12" s="48">
        <f>'Other Direct cost'!AS15</f>
        <v>0</v>
      </c>
      <c r="AT12" s="48">
        <f>'Other Direct cost'!AT15</f>
        <v>0</v>
      </c>
      <c r="AU12" s="48">
        <f>'Other Direct cost'!AU15</f>
        <v>0</v>
      </c>
      <c r="AV12" s="48">
        <f>'Other Direct cost'!AV15</f>
        <v>0</v>
      </c>
      <c r="AW12" s="48">
        <f>'Other Direct cost'!AW15</f>
        <v>0</v>
      </c>
      <c r="AX12" s="48">
        <f>'Other Direct cost'!AX15</f>
        <v>0</v>
      </c>
      <c r="AY12" s="48">
        <f>'Other Direct cost'!AY15</f>
        <v>0</v>
      </c>
      <c r="AZ12" s="48">
        <f>'Other Direct cost'!AZ15</f>
        <v>0</v>
      </c>
      <c r="BA12" s="48">
        <f>'Other Direct cost'!BA15</f>
        <v>0</v>
      </c>
      <c r="BB12" s="48">
        <f>'Other Direct cost'!BB15</f>
        <v>0</v>
      </c>
      <c r="BC12" s="48">
        <f>'Other Direct cost'!BC15</f>
        <v>0</v>
      </c>
      <c r="BD12" s="158">
        <f t="shared" si="4"/>
        <v>1000</v>
      </c>
      <c r="BE12" s="158">
        <f t="shared" si="5"/>
        <v>1000</v>
      </c>
      <c r="BF12" s="158">
        <f t="shared" si="6"/>
        <v>0</v>
      </c>
      <c r="BG12" s="158">
        <f t="shared" si="7"/>
        <v>0</v>
      </c>
    </row>
    <row r="13" spans="1:59" ht="18" customHeight="1" x14ac:dyDescent="0.25">
      <c r="A13" s="37" t="s">
        <v>33</v>
      </c>
      <c r="B13" s="14" t="s">
        <v>34</v>
      </c>
      <c r="C13" s="24"/>
      <c r="D13" s="24"/>
      <c r="E13" s="24"/>
      <c r="F13" s="24"/>
      <c r="G13" s="73">
        <f t="shared" si="1"/>
        <v>0.5</v>
      </c>
      <c r="H13" s="73">
        <f t="shared" si="2"/>
        <v>0.5</v>
      </c>
      <c r="I13" s="49">
        <f>'Activities Cost'!I101</f>
        <v>1000</v>
      </c>
      <c r="J13" s="49">
        <f>'Activities Cost'!J101</f>
        <v>1000</v>
      </c>
      <c r="K13" s="49">
        <f>'Activities Cost'!K101</f>
        <v>1000</v>
      </c>
      <c r="L13" s="49">
        <f>'Activities Cost'!L101</f>
        <v>0</v>
      </c>
      <c r="M13" s="49">
        <f>'Activities Cost'!M101</f>
        <v>0</v>
      </c>
      <c r="N13" s="49">
        <f>'Activities Cost'!N101</f>
        <v>1000</v>
      </c>
      <c r="O13" s="49">
        <f>'Activities Cost'!O101</f>
        <v>0</v>
      </c>
      <c r="P13" s="141">
        <f t="shared" si="3"/>
        <v>14</v>
      </c>
      <c r="Q13" s="49">
        <f>'Activities Cost'!Q101</f>
        <v>0</v>
      </c>
      <c r="R13" s="49">
        <f>'Activities Cost'!R101</f>
        <v>0</v>
      </c>
      <c r="S13" s="49">
        <f>'Activities Cost'!S101</f>
        <v>0</v>
      </c>
      <c r="T13" s="49">
        <f>'Activities Cost'!T101</f>
        <v>0</v>
      </c>
      <c r="U13" s="49">
        <f>'Activities Cost'!U101</f>
        <v>0</v>
      </c>
      <c r="V13" s="49">
        <f>'Activities Cost'!V101</f>
        <v>0</v>
      </c>
      <c r="W13" s="49">
        <f>'Activities Cost'!W101</f>
        <v>0</v>
      </c>
      <c r="X13" s="49">
        <f>'Activities Cost'!X101</f>
        <v>0</v>
      </c>
      <c r="Y13" s="49">
        <f>'Activities Cost'!Y101</f>
        <v>0</v>
      </c>
      <c r="Z13" s="49">
        <f>'Activities Cost'!Z101</f>
        <v>0</v>
      </c>
      <c r="AA13" s="49">
        <f>'Activities Cost'!AA101</f>
        <v>0</v>
      </c>
      <c r="AB13" s="49">
        <f>'Activities Cost'!AB101</f>
        <v>0</v>
      </c>
      <c r="AC13" s="49">
        <f>'Activities Cost'!AC101</f>
        <v>0</v>
      </c>
      <c r="AD13" s="49">
        <f>'Activities Cost'!AD101</f>
        <v>0</v>
      </c>
      <c r="AE13" s="49">
        <f>'Activities Cost'!AE101</f>
        <v>0</v>
      </c>
      <c r="AF13" s="49">
        <f>'Activities Cost'!AF101</f>
        <v>1000</v>
      </c>
      <c r="AG13" s="49">
        <f>'Activities Cost'!AG101</f>
        <v>1000</v>
      </c>
      <c r="AH13" s="49">
        <f>'Activities Cost'!AH101</f>
        <v>0</v>
      </c>
      <c r="AI13" s="49">
        <f>'Activities Cost'!AI101</f>
        <v>0</v>
      </c>
      <c r="AJ13" s="49">
        <f>'Activities Cost'!AJ101</f>
        <v>0</v>
      </c>
      <c r="AK13" s="49">
        <f>'Activities Cost'!AK101</f>
        <v>0</v>
      </c>
      <c r="AL13" s="49">
        <f>'Activities Cost'!AL101</f>
        <v>0</v>
      </c>
      <c r="AM13" s="49">
        <f>'Activities Cost'!AM101</f>
        <v>0</v>
      </c>
      <c r="AN13" s="49">
        <f>'Activities Cost'!AN101</f>
        <v>0</v>
      </c>
      <c r="AO13" s="49">
        <f>'Activities Cost'!AO101</f>
        <v>0</v>
      </c>
      <c r="AP13" s="49">
        <f>'Activities Cost'!AP101</f>
        <v>0</v>
      </c>
      <c r="AQ13" s="49">
        <f>'Activities Cost'!AQ101</f>
        <v>0</v>
      </c>
      <c r="AR13" s="49">
        <f>'Activities Cost'!AR101</f>
        <v>0</v>
      </c>
      <c r="AS13" s="49">
        <f>'Activities Cost'!AS101</f>
        <v>0</v>
      </c>
      <c r="AT13" s="49">
        <f>'Activities Cost'!AT101</f>
        <v>0</v>
      </c>
      <c r="AU13" s="49">
        <f>'Activities Cost'!AU101</f>
        <v>0</v>
      </c>
      <c r="AV13" s="49">
        <f>'Activities Cost'!AV101</f>
        <v>0</v>
      </c>
      <c r="AW13" s="49">
        <f>'Activities Cost'!AW101</f>
        <v>0</v>
      </c>
      <c r="AX13" s="49">
        <f>'Activities Cost'!AX101</f>
        <v>0</v>
      </c>
      <c r="AY13" s="49">
        <f>'Activities Cost'!AY101</f>
        <v>0</v>
      </c>
      <c r="AZ13" s="49">
        <f>'Activities Cost'!AZ101</f>
        <v>0</v>
      </c>
      <c r="BA13" s="49">
        <f>'Activities Cost'!BA101</f>
        <v>0</v>
      </c>
      <c r="BB13" s="49">
        <f>'Activities Cost'!BB101</f>
        <v>0</v>
      </c>
      <c r="BC13" s="49">
        <f>'Activities Cost'!BC101</f>
        <v>0</v>
      </c>
      <c r="BD13" s="158">
        <f t="shared" si="4"/>
        <v>1000</v>
      </c>
      <c r="BE13" s="158">
        <f t="shared" si="5"/>
        <v>1000</v>
      </c>
      <c r="BF13" s="158">
        <f t="shared" si="6"/>
        <v>0</v>
      </c>
      <c r="BG13" s="158">
        <f t="shared" si="7"/>
        <v>0</v>
      </c>
    </row>
    <row r="14" spans="1:59" s="36" customFormat="1" ht="18" customHeight="1" x14ac:dyDescent="0.25">
      <c r="A14" s="39"/>
      <c r="B14" s="40" t="s">
        <v>35</v>
      </c>
      <c r="C14" s="41"/>
      <c r="D14" s="41"/>
      <c r="E14" s="41"/>
      <c r="F14" s="41"/>
      <c r="G14" s="42">
        <f t="shared" si="1"/>
        <v>0.5</v>
      </c>
      <c r="H14" s="42">
        <f t="shared" si="2"/>
        <v>0.5</v>
      </c>
      <c r="I14" s="47">
        <f>ROUND(SUBTOTAL(9,I9:I13),2)</f>
        <v>14000</v>
      </c>
      <c r="J14" s="47">
        <f t="shared" ref="J14:BG14" si="8">ROUND(SUBTOTAL(9,J9:J13),2)</f>
        <v>14000</v>
      </c>
      <c r="K14" s="47">
        <f t="shared" si="8"/>
        <v>9000</v>
      </c>
      <c r="L14" s="47">
        <f t="shared" si="8"/>
        <v>5000</v>
      </c>
      <c r="M14" s="47">
        <f t="shared" si="8"/>
        <v>5000</v>
      </c>
      <c r="N14" s="47">
        <f t="shared" si="8"/>
        <v>9000</v>
      </c>
      <c r="O14" s="47">
        <f t="shared" si="8"/>
        <v>0</v>
      </c>
      <c r="P14" s="142">
        <f>SUM(P9:P13)</f>
        <v>57</v>
      </c>
      <c r="Q14" s="47">
        <f t="shared" si="8"/>
        <v>0</v>
      </c>
      <c r="R14" s="47">
        <f t="shared" si="8"/>
        <v>0</v>
      </c>
      <c r="S14" s="47">
        <f t="shared" si="8"/>
        <v>0</v>
      </c>
      <c r="T14" s="47">
        <f t="shared" si="8"/>
        <v>0</v>
      </c>
      <c r="U14" s="47">
        <f t="shared" si="8"/>
        <v>0</v>
      </c>
      <c r="V14" s="47">
        <f t="shared" si="8"/>
        <v>0</v>
      </c>
      <c r="W14" s="47">
        <f t="shared" si="8"/>
        <v>0</v>
      </c>
      <c r="X14" s="47">
        <f t="shared" si="8"/>
        <v>0</v>
      </c>
      <c r="Y14" s="47">
        <f t="shared" si="8"/>
        <v>0</v>
      </c>
      <c r="Z14" s="47">
        <f t="shared" si="8"/>
        <v>0</v>
      </c>
      <c r="AA14" s="47">
        <f t="shared" si="8"/>
        <v>0</v>
      </c>
      <c r="AB14" s="47">
        <f t="shared" si="8"/>
        <v>0</v>
      </c>
      <c r="AC14" s="47">
        <f t="shared" si="8"/>
        <v>0</v>
      </c>
      <c r="AD14" s="47">
        <f t="shared" si="8"/>
        <v>0</v>
      </c>
      <c r="AE14" s="47">
        <f t="shared" si="8"/>
        <v>0</v>
      </c>
      <c r="AF14" s="47">
        <f t="shared" si="8"/>
        <v>8000</v>
      </c>
      <c r="AG14" s="47">
        <f t="shared" si="8"/>
        <v>8000</v>
      </c>
      <c r="AH14" s="47">
        <f t="shared" si="8"/>
        <v>6000</v>
      </c>
      <c r="AI14" s="47">
        <f t="shared" si="8"/>
        <v>6000</v>
      </c>
      <c r="AJ14" s="47">
        <f t="shared" si="8"/>
        <v>0</v>
      </c>
      <c r="AK14" s="47">
        <f t="shared" si="8"/>
        <v>0</v>
      </c>
      <c r="AL14" s="47">
        <f t="shared" si="8"/>
        <v>0</v>
      </c>
      <c r="AM14" s="47">
        <f t="shared" si="8"/>
        <v>0</v>
      </c>
      <c r="AN14" s="47">
        <f t="shared" si="8"/>
        <v>0</v>
      </c>
      <c r="AO14" s="47">
        <f t="shared" si="8"/>
        <v>0</v>
      </c>
      <c r="AP14" s="47">
        <f t="shared" si="8"/>
        <v>0</v>
      </c>
      <c r="AQ14" s="47">
        <f t="shared" si="8"/>
        <v>0</v>
      </c>
      <c r="AR14" s="47">
        <f t="shared" si="8"/>
        <v>0</v>
      </c>
      <c r="AS14" s="47">
        <f t="shared" si="8"/>
        <v>0</v>
      </c>
      <c r="AT14" s="47">
        <f t="shared" si="8"/>
        <v>0</v>
      </c>
      <c r="AU14" s="47">
        <f t="shared" si="8"/>
        <v>0</v>
      </c>
      <c r="AV14" s="47">
        <f t="shared" si="8"/>
        <v>0</v>
      </c>
      <c r="AW14" s="47">
        <f t="shared" si="8"/>
        <v>0</v>
      </c>
      <c r="AX14" s="47">
        <f t="shared" si="8"/>
        <v>0</v>
      </c>
      <c r="AY14" s="47">
        <f t="shared" si="8"/>
        <v>0</v>
      </c>
      <c r="AZ14" s="47">
        <f t="shared" si="8"/>
        <v>0</v>
      </c>
      <c r="BA14" s="47">
        <f t="shared" si="8"/>
        <v>0</v>
      </c>
      <c r="BB14" s="47">
        <f t="shared" si="8"/>
        <v>0</v>
      </c>
      <c r="BC14" s="47">
        <f t="shared" si="8"/>
        <v>0</v>
      </c>
      <c r="BD14" s="47">
        <f t="shared" si="8"/>
        <v>14000</v>
      </c>
      <c r="BE14" s="47">
        <f t="shared" si="8"/>
        <v>14000</v>
      </c>
      <c r="BF14" s="47">
        <f t="shared" si="8"/>
        <v>0</v>
      </c>
      <c r="BG14" s="47">
        <f t="shared" si="8"/>
        <v>0</v>
      </c>
    </row>
    <row r="15" spans="1:59" ht="18" customHeight="1" x14ac:dyDescent="0.25">
      <c r="C15" s="92" t="s">
        <v>36</v>
      </c>
      <c r="G15" s="73">
        <f t="shared" si="1"/>
        <v>0</v>
      </c>
      <c r="H15" s="73">
        <f t="shared" si="2"/>
        <v>0</v>
      </c>
      <c r="K15" s="34"/>
      <c r="L15" s="34"/>
      <c r="M15" s="34"/>
      <c r="N15" s="34"/>
      <c r="O15" s="34"/>
      <c r="P15" s="48">
        <f t="shared" si="3"/>
        <v>0</v>
      </c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</row>
    <row r="16" spans="1:59" s="36" customFormat="1" ht="18" customHeight="1" x14ac:dyDescent="0.25">
      <c r="A16" s="39"/>
      <c r="B16" s="40" t="s">
        <v>37</v>
      </c>
      <c r="C16" s="147">
        <v>83.183099999999996</v>
      </c>
      <c r="D16" s="50"/>
      <c r="E16" s="50"/>
      <c r="F16" s="41"/>
      <c r="G16" s="42">
        <f t="shared" si="1"/>
        <v>0.5</v>
      </c>
      <c r="H16" s="42">
        <f t="shared" si="2"/>
        <v>0.5</v>
      </c>
      <c r="I16" s="47">
        <f t="shared" ref="I16:O16" si="9">ROUND(I14/$C$16,0)</f>
        <v>168</v>
      </c>
      <c r="J16" s="47">
        <f t="shared" si="9"/>
        <v>168</v>
      </c>
      <c r="K16" s="47">
        <f t="shared" si="9"/>
        <v>108</v>
      </c>
      <c r="L16" s="47">
        <f t="shared" si="9"/>
        <v>60</v>
      </c>
      <c r="M16" s="47">
        <f t="shared" si="9"/>
        <v>60</v>
      </c>
      <c r="N16" s="47">
        <f t="shared" si="9"/>
        <v>108</v>
      </c>
      <c r="O16" s="47">
        <f t="shared" si="9"/>
        <v>0</v>
      </c>
      <c r="P16" s="142">
        <f>IFERROR(ROUND(($I$16+$J$16)/(I16+J16),0),0)</f>
        <v>1</v>
      </c>
      <c r="Q16" s="47">
        <f t="shared" ref="Q16:BG16" si="10">ROUND(Q14/$C$16,0)</f>
        <v>0</v>
      </c>
      <c r="R16" s="47">
        <f t="shared" si="10"/>
        <v>0</v>
      </c>
      <c r="S16" s="47">
        <f t="shared" si="10"/>
        <v>0</v>
      </c>
      <c r="T16" s="47">
        <f t="shared" si="10"/>
        <v>0</v>
      </c>
      <c r="U16" s="47">
        <f t="shared" si="10"/>
        <v>0</v>
      </c>
      <c r="V16" s="47">
        <f t="shared" si="10"/>
        <v>0</v>
      </c>
      <c r="W16" s="47">
        <f t="shared" si="10"/>
        <v>0</v>
      </c>
      <c r="X16" s="47">
        <f t="shared" si="10"/>
        <v>0</v>
      </c>
      <c r="Y16" s="47">
        <f t="shared" si="10"/>
        <v>0</v>
      </c>
      <c r="Z16" s="47">
        <f t="shared" si="10"/>
        <v>0</v>
      </c>
      <c r="AA16" s="47">
        <f t="shared" si="10"/>
        <v>0</v>
      </c>
      <c r="AB16" s="47">
        <f t="shared" si="10"/>
        <v>0</v>
      </c>
      <c r="AC16" s="47">
        <f t="shared" si="10"/>
        <v>0</v>
      </c>
      <c r="AD16" s="47">
        <f t="shared" si="10"/>
        <v>0</v>
      </c>
      <c r="AE16" s="47">
        <f t="shared" si="10"/>
        <v>0</v>
      </c>
      <c r="AF16" s="47">
        <f t="shared" si="10"/>
        <v>96</v>
      </c>
      <c r="AG16" s="47">
        <f t="shared" si="10"/>
        <v>96</v>
      </c>
      <c r="AH16" s="47">
        <f t="shared" si="10"/>
        <v>72</v>
      </c>
      <c r="AI16" s="47">
        <f t="shared" si="10"/>
        <v>72</v>
      </c>
      <c r="AJ16" s="47">
        <f t="shared" si="10"/>
        <v>0</v>
      </c>
      <c r="AK16" s="47">
        <f t="shared" si="10"/>
        <v>0</v>
      </c>
      <c r="AL16" s="47">
        <f t="shared" si="10"/>
        <v>0</v>
      </c>
      <c r="AM16" s="47">
        <f t="shared" si="10"/>
        <v>0</v>
      </c>
      <c r="AN16" s="47">
        <f t="shared" si="10"/>
        <v>0</v>
      </c>
      <c r="AO16" s="47">
        <f t="shared" si="10"/>
        <v>0</v>
      </c>
      <c r="AP16" s="47">
        <f t="shared" si="10"/>
        <v>0</v>
      </c>
      <c r="AQ16" s="47">
        <f t="shared" si="10"/>
        <v>0</v>
      </c>
      <c r="AR16" s="47">
        <f t="shared" si="10"/>
        <v>0</v>
      </c>
      <c r="AS16" s="47">
        <f t="shared" si="10"/>
        <v>0</v>
      </c>
      <c r="AT16" s="47">
        <f t="shared" si="10"/>
        <v>0</v>
      </c>
      <c r="AU16" s="47">
        <f t="shared" si="10"/>
        <v>0</v>
      </c>
      <c r="AV16" s="47">
        <f t="shared" si="10"/>
        <v>0</v>
      </c>
      <c r="AW16" s="47">
        <f t="shared" si="10"/>
        <v>0</v>
      </c>
      <c r="AX16" s="47">
        <f t="shared" si="10"/>
        <v>0</v>
      </c>
      <c r="AY16" s="47">
        <f t="shared" si="10"/>
        <v>0</v>
      </c>
      <c r="AZ16" s="47">
        <f t="shared" si="10"/>
        <v>0</v>
      </c>
      <c r="BA16" s="47">
        <f t="shared" si="10"/>
        <v>0</v>
      </c>
      <c r="BB16" s="47">
        <f t="shared" si="10"/>
        <v>0</v>
      </c>
      <c r="BC16" s="47">
        <f t="shared" si="10"/>
        <v>0</v>
      </c>
      <c r="BD16" s="47">
        <f t="shared" si="10"/>
        <v>168</v>
      </c>
      <c r="BE16" s="47">
        <f t="shared" si="10"/>
        <v>168</v>
      </c>
      <c r="BF16" s="47">
        <f t="shared" si="10"/>
        <v>0</v>
      </c>
      <c r="BG16" s="47">
        <f t="shared" si="10"/>
        <v>0</v>
      </c>
    </row>
    <row r="17" spans="1:60" ht="18" customHeight="1" x14ac:dyDescent="0.25">
      <c r="B17" s="166" t="s">
        <v>282</v>
      </c>
      <c r="C17" s="167"/>
      <c r="D17" s="167"/>
      <c r="E17" s="168"/>
      <c r="F17" s="169"/>
      <c r="G17" s="167"/>
      <c r="H17" s="167"/>
    </row>
    <row r="18" spans="1:60" ht="18" customHeight="1" x14ac:dyDescent="0.25">
      <c r="B18" s="45" t="s">
        <v>38</v>
      </c>
      <c r="BD18" s="12" t="s">
        <v>21</v>
      </c>
      <c r="BE18" s="12" t="s">
        <v>22</v>
      </c>
      <c r="BF18" s="12" t="s">
        <v>21</v>
      </c>
      <c r="BG18" s="12" t="s">
        <v>22</v>
      </c>
      <c r="BH18" s="150" t="s">
        <v>216</v>
      </c>
    </row>
    <row r="19" spans="1:60" ht="18" customHeight="1" x14ac:dyDescent="0.25">
      <c r="B19" s="45"/>
      <c r="BD19" s="61">
        <f>AF14+AH14</f>
        <v>14000</v>
      </c>
      <c r="BE19" s="61">
        <f>AG14+AI14</f>
        <v>14000</v>
      </c>
      <c r="BF19" s="61">
        <f>AF16+AH16</f>
        <v>168</v>
      </c>
      <c r="BG19" s="61">
        <f>AG16+AI16</f>
        <v>168</v>
      </c>
      <c r="BH19" s="38" t="s">
        <v>119</v>
      </c>
    </row>
    <row r="20" spans="1:60" ht="18" customHeight="1" x14ac:dyDescent="0.25">
      <c r="BD20" s="61">
        <f>AJ14</f>
        <v>0</v>
      </c>
      <c r="BE20" s="61">
        <f>AK14</f>
        <v>0</v>
      </c>
      <c r="BF20" s="61">
        <f>AJ16</f>
        <v>0</v>
      </c>
      <c r="BG20" s="61">
        <f>AK16</f>
        <v>0</v>
      </c>
      <c r="BH20" s="38" t="s">
        <v>120</v>
      </c>
    </row>
    <row r="21" spans="1:60" ht="18" customHeight="1" x14ac:dyDescent="0.25">
      <c r="B21" s="36" t="s">
        <v>125</v>
      </c>
      <c r="BD21" s="61">
        <f>AL14</f>
        <v>0</v>
      </c>
      <c r="BE21" s="61">
        <f>AM14</f>
        <v>0</v>
      </c>
      <c r="BF21" s="61">
        <f>AL16</f>
        <v>0</v>
      </c>
      <c r="BG21" s="61">
        <f>AM16</f>
        <v>0</v>
      </c>
      <c r="BH21" s="38" t="s">
        <v>121</v>
      </c>
    </row>
    <row r="22" spans="1:60" ht="18" customHeight="1" x14ac:dyDescent="0.25">
      <c r="BD22" s="61">
        <f>AN14</f>
        <v>0</v>
      </c>
      <c r="BE22" s="61">
        <f>AO14</f>
        <v>0</v>
      </c>
      <c r="BF22" s="61">
        <f>AN16</f>
        <v>0</v>
      </c>
      <c r="BG22" s="61">
        <f>AO16</f>
        <v>0</v>
      </c>
      <c r="BH22" s="38" t="s">
        <v>122</v>
      </c>
    </row>
    <row r="23" spans="1:60" ht="18" customHeight="1" x14ac:dyDescent="0.25">
      <c r="B23" s="32" t="s">
        <v>39</v>
      </c>
      <c r="BD23" s="127">
        <f>AP14</f>
        <v>0</v>
      </c>
      <c r="BE23" s="127">
        <f>AQ14</f>
        <v>0</v>
      </c>
      <c r="BF23" s="127">
        <f>AP16</f>
        <v>0</v>
      </c>
      <c r="BG23" s="127">
        <f>AQ16</f>
        <v>0</v>
      </c>
      <c r="BH23" s="38" t="s">
        <v>123</v>
      </c>
    </row>
    <row r="24" spans="1:60" ht="18" customHeight="1" x14ac:dyDescent="0.25">
      <c r="B24" s="36" t="s">
        <v>275</v>
      </c>
      <c r="BD24" s="127">
        <f>AR14</f>
        <v>0</v>
      </c>
      <c r="BE24" s="127">
        <f>AS14</f>
        <v>0</v>
      </c>
      <c r="BF24" s="127">
        <f>AR16</f>
        <v>0</v>
      </c>
      <c r="BG24" s="127">
        <f>AS16</f>
        <v>0</v>
      </c>
      <c r="BH24" s="38" t="s">
        <v>210</v>
      </c>
    </row>
    <row r="25" spans="1:60" ht="18" customHeight="1" x14ac:dyDescent="0.25">
      <c r="B25" s="36" t="s">
        <v>276</v>
      </c>
      <c r="K25" s="135"/>
      <c r="L25" s="135"/>
      <c r="M25" s="135"/>
      <c r="N25" s="135"/>
      <c r="O25" s="135"/>
      <c r="BD25" s="127">
        <f>AT14</f>
        <v>0</v>
      </c>
      <c r="BE25" s="127">
        <f>AU14</f>
        <v>0</v>
      </c>
      <c r="BF25" s="127">
        <f>AT16</f>
        <v>0</v>
      </c>
      <c r="BG25" s="127">
        <f>AU16</f>
        <v>0</v>
      </c>
      <c r="BH25" s="38" t="s">
        <v>211</v>
      </c>
    </row>
    <row r="26" spans="1:60" ht="18" customHeight="1" x14ac:dyDescent="0.25">
      <c r="H26" s="143"/>
      <c r="BD26" s="127">
        <f>AV14</f>
        <v>0</v>
      </c>
      <c r="BE26" s="127">
        <f>AW14</f>
        <v>0</v>
      </c>
      <c r="BF26" s="127">
        <f>AV16</f>
        <v>0</v>
      </c>
      <c r="BG26" s="127">
        <f>AW16</f>
        <v>0</v>
      </c>
      <c r="BH26" s="38" t="s">
        <v>212</v>
      </c>
    </row>
    <row r="27" spans="1:60" ht="18" customHeight="1" x14ac:dyDescent="0.25">
      <c r="H27" s="143"/>
      <c r="K27" s="34"/>
      <c r="L27" s="34"/>
      <c r="M27" s="34"/>
      <c r="N27" s="34"/>
      <c r="O27" s="34"/>
      <c r="BD27" s="127">
        <f>AX14</f>
        <v>0</v>
      </c>
      <c r="BE27" s="127">
        <f>AY14</f>
        <v>0</v>
      </c>
      <c r="BF27" s="127">
        <f>AX16</f>
        <v>0</v>
      </c>
      <c r="BG27" s="127">
        <f>AY16</f>
        <v>0</v>
      </c>
      <c r="BH27" s="38" t="s">
        <v>213</v>
      </c>
    </row>
    <row r="28" spans="1:60" ht="18" customHeight="1" x14ac:dyDescent="0.25">
      <c r="I28" s="172" t="s">
        <v>281</v>
      </c>
      <c r="J28" s="173"/>
      <c r="K28" s="174" t="s">
        <v>21</v>
      </c>
      <c r="L28" s="175"/>
      <c r="M28" s="176" t="s">
        <v>22</v>
      </c>
      <c r="N28" s="177"/>
      <c r="O28" s="32"/>
      <c r="BD28" s="127">
        <f>AZ14</f>
        <v>0</v>
      </c>
      <c r="BE28" s="127">
        <f>BA14</f>
        <v>0</v>
      </c>
      <c r="BF28" s="127">
        <f>AZ16</f>
        <v>0</v>
      </c>
      <c r="BG28" s="127">
        <f>BA16</f>
        <v>0</v>
      </c>
      <c r="BH28" s="38" t="s">
        <v>214</v>
      </c>
    </row>
    <row r="29" spans="1:60" ht="28.5" customHeight="1" x14ac:dyDescent="0.25">
      <c r="A29" s="10" t="s">
        <v>17</v>
      </c>
      <c r="B29" s="11" t="s">
        <v>18</v>
      </c>
      <c r="C29" s="11"/>
      <c r="D29" s="11"/>
      <c r="E29" s="13"/>
      <c r="F29" s="13"/>
      <c r="G29" s="11" t="s">
        <v>19</v>
      </c>
      <c r="H29" s="11" t="s">
        <v>20</v>
      </c>
      <c r="I29" s="159" t="s">
        <v>280</v>
      </c>
      <c r="J29" s="159" t="s">
        <v>279</v>
      </c>
      <c r="K29" s="160" t="s">
        <v>280</v>
      </c>
      <c r="L29" s="160" t="s">
        <v>279</v>
      </c>
      <c r="M29" s="161" t="s">
        <v>280</v>
      </c>
      <c r="N29" s="161" t="s">
        <v>279</v>
      </c>
      <c r="O29" s="154" t="s">
        <v>278</v>
      </c>
      <c r="P29" s="23" t="s">
        <v>23</v>
      </c>
      <c r="BD29" s="127">
        <f>ROUND(BB14*50%,0)</f>
        <v>0</v>
      </c>
      <c r="BE29" s="127">
        <f>ROUND(BC14*50%,0)</f>
        <v>0</v>
      </c>
      <c r="BF29" s="127">
        <f>ROUND(BB16*50%,0)</f>
        <v>0</v>
      </c>
      <c r="BG29" s="127">
        <f>ROUND(BC16*50%,0)</f>
        <v>0</v>
      </c>
      <c r="BH29" s="38" t="s">
        <v>215</v>
      </c>
    </row>
    <row r="30" spans="1:60" ht="18" customHeight="1" x14ac:dyDescent="0.25">
      <c r="A30" s="37" t="s">
        <v>26</v>
      </c>
      <c r="B30" s="14" t="s">
        <v>27</v>
      </c>
      <c r="C30" s="15"/>
      <c r="D30" s="15"/>
      <c r="E30" s="15"/>
      <c r="F30" s="15"/>
      <c r="G30" s="73">
        <f t="shared" ref="G30" si="11">IFERROR((K30+L30)/(I30+J30),0)</f>
        <v>0.5</v>
      </c>
      <c r="H30" s="73">
        <f t="shared" ref="H30" si="12">IFERROR((M30+N30)/(I30+J30),0)</f>
        <v>0.5</v>
      </c>
      <c r="I30" s="48">
        <f>ROUND(K30+M30,2)</f>
        <v>120</v>
      </c>
      <c r="J30" s="48">
        <f>ROUND(L30+N30,2)</f>
        <v>120</v>
      </c>
      <c r="K30" s="48">
        <f>ROUND(K9/$C$16,0)</f>
        <v>60</v>
      </c>
      <c r="L30" s="48">
        <f t="shared" ref="L30:O30" si="13">ROUND(L9/$C$16,0)</f>
        <v>60</v>
      </c>
      <c r="M30" s="48">
        <f t="shared" si="13"/>
        <v>60</v>
      </c>
      <c r="N30" s="48">
        <f t="shared" si="13"/>
        <v>60</v>
      </c>
      <c r="O30" s="48">
        <f t="shared" si="13"/>
        <v>0</v>
      </c>
      <c r="P30" s="48">
        <f>Personnel!P54</f>
        <v>0</v>
      </c>
      <c r="BD30" s="61">
        <f>BD29</f>
        <v>0</v>
      </c>
      <c r="BE30" s="61">
        <f>BE29</f>
        <v>0</v>
      </c>
      <c r="BF30" s="61">
        <f>BF29</f>
        <v>0</v>
      </c>
      <c r="BG30" s="61">
        <f>BG29</f>
        <v>0</v>
      </c>
      <c r="BH30" s="38" t="s">
        <v>124</v>
      </c>
    </row>
    <row r="31" spans="1:60" ht="18" customHeight="1" x14ac:dyDescent="0.25">
      <c r="A31" s="37" t="s">
        <v>28</v>
      </c>
      <c r="B31" s="14" t="s">
        <v>117</v>
      </c>
      <c r="C31" s="24"/>
      <c r="D31" s="24"/>
      <c r="E31" s="24"/>
      <c r="F31" s="24"/>
      <c r="G31" s="73">
        <f t="shared" ref="G31:G35" si="14">IFERROR((K31+L31)/(I31+J31),0)</f>
        <v>0.5</v>
      </c>
      <c r="H31" s="73">
        <f t="shared" ref="H31:H35" si="15">IFERROR((M31+N31)/(I31+J31),0)</f>
        <v>0.5</v>
      </c>
      <c r="I31" s="48">
        <f t="shared" ref="I31:I34" si="16">ROUND(K31+M31,2)</f>
        <v>12</v>
      </c>
      <c r="J31" s="48">
        <f t="shared" ref="J31:J34" si="17">ROUND(L31+N31,2)</f>
        <v>12</v>
      </c>
      <c r="K31" s="48">
        <f t="shared" ref="K31:O31" si="18">ROUND(K10/$C$16,0)</f>
        <v>12</v>
      </c>
      <c r="L31" s="48">
        <f t="shared" si="18"/>
        <v>0</v>
      </c>
      <c r="M31" s="48">
        <f t="shared" si="18"/>
        <v>0</v>
      </c>
      <c r="N31" s="48">
        <f t="shared" si="18"/>
        <v>12</v>
      </c>
      <c r="O31" s="48">
        <f t="shared" si="18"/>
        <v>0</v>
      </c>
      <c r="P31" s="48">
        <f>'Supplies, Equiments'!P37</f>
        <v>0</v>
      </c>
      <c r="BD31" s="47">
        <f>ROUND(SUM(BD18:BD30),0)</f>
        <v>14000</v>
      </c>
      <c r="BE31" s="47">
        <f>ROUND(SUM(BE18:BE30),0)</f>
        <v>14000</v>
      </c>
      <c r="BF31" s="47">
        <f>ROUND(SUM(BF18:BF30),0)</f>
        <v>168</v>
      </c>
      <c r="BG31" s="47">
        <f>ROUND(SUM(BG18:BG30),0)</f>
        <v>168</v>
      </c>
      <c r="BH31" s="47" t="s">
        <v>217</v>
      </c>
    </row>
    <row r="32" spans="1:60" ht="18" customHeight="1" x14ac:dyDescent="0.25">
      <c r="A32" s="37" t="s">
        <v>29</v>
      </c>
      <c r="B32" s="14" t="s">
        <v>30</v>
      </c>
      <c r="C32" s="24"/>
      <c r="D32" s="24"/>
      <c r="E32" s="24"/>
      <c r="F32" s="24"/>
      <c r="G32" s="73">
        <f t="shared" si="14"/>
        <v>0.5</v>
      </c>
      <c r="H32" s="73">
        <f t="shared" si="15"/>
        <v>0.5</v>
      </c>
      <c r="I32" s="48">
        <f t="shared" si="16"/>
        <v>12</v>
      </c>
      <c r="J32" s="48">
        <f t="shared" si="17"/>
        <v>12</v>
      </c>
      <c r="K32" s="48">
        <f t="shared" ref="K32:O32" si="19">ROUND(K11/$C$16,0)</f>
        <v>12</v>
      </c>
      <c r="L32" s="48">
        <f t="shared" si="19"/>
        <v>0</v>
      </c>
      <c r="M32" s="48">
        <f t="shared" si="19"/>
        <v>0</v>
      </c>
      <c r="N32" s="48">
        <f t="shared" si="19"/>
        <v>12</v>
      </c>
      <c r="O32" s="48">
        <f t="shared" si="19"/>
        <v>0</v>
      </c>
      <c r="P32" s="48">
        <f>Travel!P37</f>
        <v>0</v>
      </c>
    </row>
    <row r="33" spans="1:60" ht="18" customHeight="1" x14ac:dyDescent="0.25">
      <c r="A33" s="37" t="s">
        <v>31</v>
      </c>
      <c r="B33" s="14" t="s">
        <v>32</v>
      </c>
      <c r="C33" s="24"/>
      <c r="D33" s="24"/>
      <c r="E33" s="24"/>
      <c r="F33" s="24"/>
      <c r="G33" s="73">
        <f t="shared" si="14"/>
        <v>0.5</v>
      </c>
      <c r="H33" s="73">
        <f t="shared" si="15"/>
        <v>0.5</v>
      </c>
      <c r="I33" s="48">
        <f t="shared" si="16"/>
        <v>12</v>
      </c>
      <c r="J33" s="48">
        <f t="shared" si="17"/>
        <v>12</v>
      </c>
      <c r="K33" s="48">
        <f t="shared" ref="K33:O33" si="20">ROUND(K12/$C$16,0)</f>
        <v>12</v>
      </c>
      <c r="L33" s="48">
        <f t="shared" si="20"/>
        <v>0</v>
      </c>
      <c r="M33" s="48">
        <f t="shared" si="20"/>
        <v>0</v>
      </c>
      <c r="N33" s="48">
        <f t="shared" si="20"/>
        <v>12</v>
      </c>
      <c r="O33" s="48">
        <f t="shared" si="20"/>
        <v>0</v>
      </c>
      <c r="P33" s="48">
        <f>'Other Direct cost'!P36</f>
        <v>0</v>
      </c>
      <c r="BD33" s="127">
        <f>BD31-(K14+L14)</f>
        <v>0</v>
      </c>
      <c r="BE33" s="127">
        <f>BE31-(M14+N14)</f>
        <v>0</v>
      </c>
      <c r="BF33" s="127">
        <f>BF31-(K16+L16)</f>
        <v>0</v>
      </c>
      <c r="BG33" s="127">
        <f>BG31-(M16+N16)</f>
        <v>0</v>
      </c>
      <c r="BH33" s="38" t="s">
        <v>16</v>
      </c>
    </row>
    <row r="34" spans="1:60" ht="18" customHeight="1" x14ac:dyDescent="0.25">
      <c r="A34" s="37" t="s">
        <v>33</v>
      </c>
      <c r="B34" s="14" t="s">
        <v>34</v>
      </c>
      <c r="C34" s="24"/>
      <c r="D34" s="24"/>
      <c r="E34" s="24"/>
      <c r="F34" s="24"/>
      <c r="G34" s="73">
        <f t="shared" si="14"/>
        <v>0.5</v>
      </c>
      <c r="H34" s="73">
        <f t="shared" si="15"/>
        <v>0.5</v>
      </c>
      <c r="I34" s="48">
        <f t="shared" si="16"/>
        <v>12</v>
      </c>
      <c r="J34" s="48">
        <f t="shared" si="17"/>
        <v>12</v>
      </c>
      <c r="K34" s="48">
        <f t="shared" ref="K34:O34" si="21">ROUND(K13/$C$16,0)</f>
        <v>12</v>
      </c>
      <c r="L34" s="48">
        <f t="shared" si="21"/>
        <v>0</v>
      </c>
      <c r="M34" s="48">
        <f t="shared" si="21"/>
        <v>0</v>
      </c>
      <c r="N34" s="48">
        <f t="shared" si="21"/>
        <v>12</v>
      </c>
      <c r="O34" s="48">
        <f t="shared" si="21"/>
        <v>0</v>
      </c>
      <c r="P34" s="49">
        <f>'Activities Cost'!P122</f>
        <v>0</v>
      </c>
    </row>
    <row r="35" spans="1:60" ht="18" customHeight="1" x14ac:dyDescent="0.25">
      <c r="A35" s="39"/>
      <c r="B35" s="40" t="s">
        <v>37</v>
      </c>
      <c r="C35" s="41"/>
      <c r="D35" s="41"/>
      <c r="E35" s="41"/>
      <c r="F35" s="41"/>
      <c r="G35" s="73">
        <f t="shared" si="14"/>
        <v>0.5</v>
      </c>
      <c r="H35" s="73">
        <f t="shared" si="15"/>
        <v>0.5</v>
      </c>
      <c r="I35" s="47">
        <f>ROUND(SUBTOTAL(9,I30:I34),2)</f>
        <v>168</v>
      </c>
      <c r="J35" s="47">
        <f t="shared" ref="J35:O35" si="22">ROUND(SUBTOTAL(9,J30:J34),2)</f>
        <v>168</v>
      </c>
      <c r="K35" s="47">
        <f t="shared" si="22"/>
        <v>108</v>
      </c>
      <c r="L35" s="47">
        <f t="shared" si="22"/>
        <v>60</v>
      </c>
      <c r="M35" s="47">
        <f t="shared" si="22"/>
        <v>60</v>
      </c>
      <c r="N35" s="47">
        <f t="shared" si="22"/>
        <v>108</v>
      </c>
      <c r="O35" s="47">
        <f t="shared" si="22"/>
        <v>0</v>
      </c>
      <c r="P35" s="47">
        <f t="shared" ref="P35" si="23">ROUND(SUBTOTAL(9,P30:P34),2)</f>
        <v>0</v>
      </c>
    </row>
    <row r="36" spans="1:60" ht="18" customHeight="1" x14ac:dyDescent="0.25">
      <c r="E36" s="92" t="s">
        <v>36</v>
      </c>
      <c r="G36" s="36"/>
      <c r="H36" s="36"/>
      <c r="K36" s="34"/>
      <c r="L36" s="34"/>
      <c r="M36" s="34"/>
      <c r="N36" s="34"/>
      <c r="O36" s="34"/>
      <c r="P36" s="34"/>
    </row>
    <row r="37" spans="1:60" ht="18" customHeight="1" x14ac:dyDescent="0.25">
      <c r="A37" s="39"/>
      <c r="B37" s="40" t="s">
        <v>35</v>
      </c>
      <c r="C37" s="50" t="s">
        <v>36</v>
      </c>
      <c r="D37" s="50"/>
      <c r="E37" s="51"/>
      <c r="F37" s="41"/>
      <c r="G37" s="73">
        <f t="shared" ref="G37" si="24">IFERROR((K37+L37)/(I37+J37),0)</f>
        <v>0.5</v>
      </c>
      <c r="H37" s="73">
        <f t="shared" ref="H37" si="25">IFERROR((M37+N37)/(I37+J37),0)</f>
        <v>0.5</v>
      </c>
      <c r="I37" s="48">
        <f t="shared" ref="I37" si="26">ROUND(K37+M37,2)</f>
        <v>13975</v>
      </c>
      <c r="J37" s="48">
        <f t="shared" ref="J37" si="27">ROUND(L37+N37,2)</f>
        <v>13975</v>
      </c>
      <c r="K37" s="48">
        <f>ROUND(K16*$C$16,0)</f>
        <v>8984</v>
      </c>
      <c r="L37" s="48">
        <f t="shared" ref="L37:O37" si="28">ROUND(L16*$C$16,0)</f>
        <v>4991</v>
      </c>
      <c r="M37" s="48">
        <f t="shared" si="28"/>
        <v>4991</v>
      </c>
      <c r="N37" s="48">
        <f t="shared" si="28"/>
        <v>8984</v>
      </c>
      <c r="O37" s="48">
        <f t="shared" si="28"/>
        <v>0</v>
      </c>
      <c r="P37" s="47">
        <f>ROUND(P35/$C$16,0)</f>
        <v>0</v>
      </c>
    </row>
    <row r="40" spans="1:60" ht="18" customHeight="1" x14ac:dyDescent="0.25">
      <c r="I40" s="71">
        <f>I14-I37</f>
        <v>25</v>
      </c>
      <c r="J40" s="71">
        <f t="shared" ref="J40:O40" si="29">J14-J37</f>
        <v>25</v>
      </c>
      <c r="K40" s="71">
        <f t="shared" si="29"/>
        <v>16</v>
      </c>
      <c r="L40" s="71">
        <f t="shared" si="29"/>
        <v>9</v>
      </c>
      <c r="M40" s="71">
        <f t="shared" si="29"/>
        <v>9</v>
      </c>
      <c r="N40" s="71">
        <f t="shared" si="29"/>
        <v>16</v>
      </c>
      <c r="O40" s="71">
        <f t="shared" si="29"/>
        <v>0</v>
      </c>
    </row>
    <row r="41" spans="1:60" ht="18" customHeight="1" x14ac:dyDescent="0.25">
      <c r="I41" s="71">
        <f>I16-I35</f>
        <v>0</v>
      </c>
      <c r="J41" s="71">
        <f t="shared" ref="J41:O41" si="30">J16-J35</f>
        <v>0</v>
      </c>
      <c r="K41" s="71">
        <f t="shared" si="30"/>
        <v>0</v>
      </c>
      <c r="L41" s="71">
        <f t="shared" si="30"/>
        <v>0</v>
      </c>
      <c r="M41" s="71">
        <f t="shared" si="30"/>
        <v>0</v>
      </c>
      <c r="N41" s="71">
        <f t="shared" si="30"/>
        <v>0</v>
      </c>
      <c r="O41" s="71">
        <f t="shared" si="30"/>
        <v>0</v>
      </c>
    </row>
  </sheetData>
  <autoFilter ref="A8:BG8"/>
  <mergeCells count="21">
    <mergeCell ref="I28:J28"/>
    <mergeCell ref="K28:L28"/>
    <mergeCell ref="M28:N28"/>
    <mergeCell ref="I7:J7"/>
    <mergeCell ref="K7:L7"/>
    <mergeCell ref="M7:N7"/>
    <mergeCell ref="AN7:AO7"/>
    <mergeCell ref="Q7:AD7"/>
    <mergeCell ref="AF7:AG7"/>
    <mergeCell ref="AH7:AI7"/>
    <mergeCell ref="AJ7:AK7"/>
    <mergeCell ref="AL7:AM7"/>
    <mergeCell ref="BB7:BC7"/>
    <mergeCell ref="BD7:BE7"/>
    <mergeCell ref="BF7:BG7"/>
    <mergeCell ref="AP7:AQ7"/>
    <mergeCell ref="AR7:AS7"/>
    <mergeCell ref="AT7:AU7"/>
    <mergeCell ref="AV7:AW7"/>
    <mergeCell ref="AX7:AY7"/>
    <mergeCell ref="AZ7:BA7"/>
  </mergeCells>
  <pageMargins left="0.7" right="0.7" top="0.75" bottom="0.75" header="0.3" footer="0.3"/>
  <pageSetup paperSize="9" scale="69" fitToHeight="0" orientation="landscape" r:id="rId1"/>
  <headerFooter>
    <oddHeader xml:space="preserve">&amp;R    Annexure-3 </oddHeader>
    <oddFooter>Page &amp;P of &amp;N</oddFooter>
  </headerFooter>
  <rowBreaks count="1" manualBreakCount="1">
    <brk id="99" max="16383" man="1"/>
  </rowBreaks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44"/>
  <sheetViews>
    <sheetView view="pageBreakPreview" zoomScaleSheetLayoutView="100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Q1" sqref="Q1:BG1048576"/>
    </sheetView>
  </sheetViews>
  <sheetFormatPr defaultColWidth="9.140625" defaultRowHeight="18" customHeight="1" x14ac:dyDescent="0.25"/>
  <cols>
    <col min="1" max="1" width="6.5703125" style="44" customWidth="1"/>
    <col min="2" max="2" width="56.28515625" style="32" customWidth="1"/>
    <col min="3" max="3" width="7.85546875" style="134" customWidth="1"/>
    <col min="4" max="5" width="11.140625" style="46" customWidth="1"/>
    <col min="6" max="6" width="9.42578125" style="33" customWidth="1"/>
    <col min="7" max="8" width="9.85546875" style="32" customWidth="1"/>
    <col min="9" max="10" width="11.85546875" style="34" customWidth="1"/>
    <col min="11" max="15" width="11.85546875" style="35" customWidth="1"/>
    <col min="16" max="16" width="16" style="32" customWidth="1"/>
    <col min="17" max="31" width="8.7109375" style="35" hidden="1" customWidth="1"/>
    <col min="32" max="59" width="13.140625" style="35" hidden="1" customWidth="1"/>
    <col min="60" max="16384" width="9.140625" style="32"/>
  </cols>
  <sheetData>
    <row r="1" spans="1:59" ht="18" hidden="1" customHeight="1" x14ac:dyDescent="0.25">
      <c r="A1" s="7"/>
      <c r="B1" s="52" t="str">
        <f>'Summary Budget'!B1</f>
        <v>Feed the Future Bangladesh Aquaculture Activity  Sub-Grant Budget</v>
      </c>
      <c r="C1" s="162"/>
      <c r="D1" s="30"/>
      <c r="E1" s="30"/>
      <c r="F1" s="30"/>
      <c r="G1" s="29"/>
      <c r="H1" s="29"/>
      <c r="I1" s="31"/>
      <c r="J1" s="31"/>
      <c r="K1" s="29"/>
      <c r="L1" s="29"/>
      <c r="M1" s="29"/>
      <c r="N1" s="29"/>
      <c r="O1" s="29"/>
    </row>
    <row r="2" spans="1:59" ht="18" hidden="1" customHeight="1" x14ac:dyDescent="0.25">
      <c r="A2" s="7"/>
      <c r="B2" s="52" t="str">
        <f>'Summary Budget'!B2</f>
        <v>Name of Organization:</v>
      </c>
      <c r="C2" s="162"/>
      <c r="D2" s="30"/>
      <c r="E2" s="30"/>
      <c r="F2" s="30"/>
      <c r="G2" s="29"/>
      <c r="H2" s="29"/>
      <c r="I2" s="31"/>
      <c r="J2" s="31"/>
      <c r="K2" s="29"/>
      <c r="L2" s="29"/>
      <c r="M2" s="29"/>
      <c r="N2" s="29"/>
      <c r="O2" s="29"/>
    </row>
    <row r="3" spans="1:59" ht="18" hidden="1" customHeight="1" x14ac:dyDescent="0.25">
      <c r="A3" s="7"/>
      <c r="B3" s="52" t="str">
        <f>'Summary Budget'!B3</f>
        <v xml:space="preserve">Competition Reference Number: </v>
      </c>
      <c r="C3" s="162"/>
      <c r="D3" s="30"/>
      <c r="E3" s="30"/>
      <c r="F3" s="30"/>
      <c r="G3" s="29"/>
      <c r="H3" s="29"/>
      <c r="I3" s="31"/>
      <c r="J3" s="31"/>
      <c r="K3" s="29"/>
      <c r="L3" s="29"/>
      <c r="M3" s="29"/>
      <c r="N3" s="29"/>
      <c r="O3" s="29"/>
    </row>
    <row r="4" spans="1:59" ht="18" hidden="1" customHeight="1" x14ac:dyDescent="0.25">
      <c r="A4" s="7"/>
      <c r="B4" s="52" t="str">
        <f>'Summary Budget'!B4</f>
        <v>Activity Title:</v>
      </c>
      <c r="C4" s="162"/>
      <c r="D4" s="30"/>
      <c r="E4" s="30"/>
      <c r="F4" s="30"/>
      <c r="G4" s="29"/>
      <c r="H4" s="29"/>
      <c r="I4" s="31"/>
      <c r="J4" s="31"/>
      <c r="K4" s="29"/>
      <c r="L4" s="29"/>
      <c r="M4" s="29"/>
      <c r="N4" s="29"/>
      <c r="O4" s="29"/>
    </row>
    <row r="5" spans="1:59" ht="18" hidden="1" customHeight="1" x14ac:dyDescent="0.25">
      <c r="A5" s="7"/>
      <c r="B5" s="52" t="str">
        <f>'Summary Budget'!B5</f>
        <v>Period of Performance: DDMMYYYY to DDMMYYYY</v>
      </c>
      <c r="C5" s="162"/>
      <c r="D5" s="30"/>
      <c r="E5" s="30"/>
      <c r="F5" s="30"/>
      <c r="G5" s="29"/>
      <c r="H5" s="29"/>
      <c r="I5" s="31"/>
      <c r="J5" s="31"/>
      <c r="K5" s="29"/>
      <c r="L5" s="29"/>
      <c r="M5" s="29"/>
      <c r="N5" s="29"/>
      <c r="O5" s="29"/>
    </row>
    <row r="6" spans="1:59" ht="6.75" hidden="1" customHeight="1" x14ac:dyDescent="0.25">
      <c r="A6" s="7"/>
      <c r="B6" s="29"/>
      <c r="C6" s="162"/>
      <c r="D6" s="30"/>
      <c r="E6" s="30"/>
      <c r="F6" s="30"/>
      <c r="G6" s="29"/>
      <c r="H6" s="29"/>
      <c r="I6" s="31"/>
      <c r="J6" s="31"/>
      <c r="K6" s="29"/>
      <c r="L6" s="29"/>
      <c r="M6" s="29"/>
      <c r="N6" s="29"/>
      <c r="O6" s="29"/>
    </row>
    <row r="7" spans="1:59" ht="38.25" customHeight="1" x14ac:dyDescent="0.25">
      <c r="A7" s="7" t="s">
        <v>40</v>
      </c>
      <c r="C7" s="135"/>
      <c r="D7" s="35"/>
      <c r="E7" s="159" t="s">
        <v>280</v>
      </c>
      <c r="F7" s="159" t="s">
        <v>279</v>
      </c>
      <c r="G7" s="135"/>
      <c r="H7" s="135"/>
      <c r="I7" s="172" t="s">
        <v>281</v>
      </c>
      <c r="J7" s="173"/>
      <c r="K7" s="174" t="s">
        <v>21</v>
      </c>
      <c r="L7" s="175"/>
      <c r="M7" s="176" t="s">
        <v>22</v>
      </c>
      <c r="N7" s="177"/>
      <c r="O7" s="32"/>
      <c r="Q7" s="171" t="s">
        <v>2</v>
      </c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61"/>
      <c r="AF7" s="171" t="s">
        <v>3</v>
      </c>
      <c r="AG7" s="171"/>
      <c r="AH7" s="171" t="s">
        <v>4</v>
      </c>
      <c r="AI7" s="171"/>
      <c r="AJ7" s="171" t="s">
        <v>5</v>
      </c>
      <c r="AK7" s="171"/>
      <c r="AL7" s="171" t="s">
        <v>6</v>
      </c>
      <c r="AM7" s="171"/>
      <c r="AN7" s="171" t="s">
        <v>7</v>
      </c>
      <c r="AO7" s="171"/>
      <c r="AP7" s="171" t="s">
        <v>8</v>
      </c>
      <c r="AQ7" s="171"/>
      <c r="AR7" s="171" t="s">
        <v>9</v>
      </c>
      <c r="AS7" s="171"/>
      <c r="AT7" s="171" t="s">
        <v>10</v>
      </c>
      <c r="AU7" s="171"/>
      <c r="AV7" s="171" t="s">
        <v>11</v>
      </c>
      <c r="AW7" s="171"/>
      <c r="AX7" s="171" t="s">
        <v>12</v>
      </c>
      <c r="AY7" s="171"/>
      <c r="AZ7" s="171" t="s">
        <v>13</v>
      </c>
      <c r="BA7" s="171"/>
      <c r="BB7" s="171" t="s">
        <v>14</v>
      </c>
      <c r="BC7" s="171"/>
      <c r="BD7" s="171" t="s">
        <v>15</v>
      </c>
      <c r="BE7" s="171"/>
      <c r="BF7" s="171" t="s">
        <v>16</v>
      </c>
      <c r="BG7" s="171"/>
    </row>
    <row r="8" spans="1:59" s="36" customFormat="1" ht="57" customHeight="1" x14ac:dyDescent="0.25">
      <c r="A8" s="10" t="s">
        <v>17</v>
      </c>
      <c r="B8" s="11" t="s">
        <v>41</v>
      </c>
      <c r="C8" s="42" t="s">
        <v>42</v>
      </c>
      <c r="D8" s="155" t="s">
        <v>274</v>
      </c>
      <c r="E8" s="13" t="s">
        <v>43</v>
      </c>
      <c r="F8" s="13" t="s">
        <v>43</v>
      </c>
      <c r="G8" s="11" t="s">
        <v>19</v>
      </c>
      <c r="H8" s="11" t="s">
        <v>20</v>
      </c>
      <c r="I8" s="159" t="s">
        <v>280</v>
      </c>
      <c r="J8" s="159" t="s">
        <v>279</v>
      </c>
      <c r="K8" s="160" t="s">
        <v>280</v>
      </c>
      <c r="L8" s="160" t="s">
        <v>279</v>
      </c>
      <c r="M8" s="161" t="s">
        <v>280</v>
      </c>
      <c r="N8" s="161" t="s">
        <v>279</v>
      </c>
      <c r="O8" s="154" t="s">
        <v>278</v>
      </c>
      <c r="P8" s="23" t="s">
        <v>23</v>
      </c>
      <c r="Q8" s="53" t="s">
        <v>3</v>
      </c>
      <c r="R8" s="53" t="s">
        <v>4</v>
      </c>
      <c r="S8" s="53" t="s">
        <v>5</v>
      </c>
      <c r="T8" s="53" t="s">
        <v>6</v>
      </c>
      <c r="U8" s="53" t="s">
        <v>7</v>
      </c>
      <c r="V8" s="53" t="s">
        <v>8</v>
      </c>
      <c r="W8" s="53" t="s">
        <v>9</v>
      </c>
      <c r="X8" s="53" t="s">
        <v>10</v>
      </c>
      <c r="Y8" s="53" t="s">
        <v>11</v>
      </c>
      <c r="Z8" s="53" t="s">
        <v>12</v>
      </c>
      <c r="AA8" s="53" t="s">
        <v>13</v>
      </c>
      <c r="AB8" s="53" t="s">
        <v>14</v>
      </c>
      <c r="AC8" s="53" t="s">
        <v>24</v>
      </c>
      <c r="AD8" s="158" t="s">
        <v>16</v>
      </c>
      <c r="AE8" s="158" t="s">
        <v>25</v>
      </c>
      <c r="AF8" s="12" t="s">
        <v>21</v>
      </c>
      <c r="AG8" s="12" t="s">
        <v>22</v>
      </c>
      <c r="AH8" s="12" t="str">
        <f>AF8</f>
        <v>WorldFish</v>
      </c>
      <c r="AI8" s="12" t="str">
        <f t="shared" ref="AI8:BG8" si="0">AG8</f>
        <v>Sub-Grantee</v>
      </c>
      <c r="AJ8" s="12" t="str">
        <f t="shared" si="0"/>
        <v>WorldFish</v>
      </c>
      <c r="AK8" s="12" t="str">
        <f t="shared" si="0"/>
        <v>Sub-Grantee</v>
      </c>
      <c r="AL8" s="12" t="str">
        <f t="shared" si="0"/>
        <v>WorldFish</v>
      </c>
      <c r="AM8" s="12" t="str">
        <f t="shared" si="0"/>
        <v>Sub-Grantee</v>
      </c>
      <c r="AN8" s="12" t="str">
        <f t="shared" si="0"/>
        <v>WorldFish</v>
      </c>
      <c r="AO8" s="12" t="str">
        <f t="shared" si="0"/>
        <v>Sub-Grantee</v>
      </c>
      <c r="AP8" s="12" t="str">
        <f t="shared" si="0"/>
        <v>WorldFish</v>
      </c>
      <c r="AQ8" s="12" t="str">
        <f t="shared" si="0"/>
        <v>Sub-Grantee</v>
      </c>
      <c r="AR8" s="12" t="str">
        <f t="shared" si="0"/>
        <v>WorldFish</v>
      </c>
      <c r="AS8" s="12" t="str">
        <f t="shared" si="0"/>
        <v>Sub-Grantee</v>
      </c>
      <c r="AT8" s="12" t="str">
        <f t="shared" si="0"/>
        <v>WorldFish</v>
      </c>
      <c r="AU8" s="12" t="str">
        <f t="shared" si="0"/>
        <v>Sub-Grantee</v>
      </c>
      <c r="AV8" s="12" t="str">
        <f t="shared" si="0"/>
        <v>WorldFish</v>
      </c>
      <c r="AW8" s="12" t="str">
        <f t="shared" si="0"/>
        <v>Sub-Grantee</v>
      </c>
      <c r="AX8" s="12" t="str">
        <f t="shared" si="0"/>
        <v>WorldFish</v>
      </c>
      <c r="AY8" s="12" t="str">
        <f t="shared" si="0"/>
        <v>Sub-Grantee</v>
      </c>
      <c r="AZ8" s="12" t="str">
        <f t="shared" si="0"/>
        <v>WorldFish</v>
      </c>
      <c r="BA8" s="12" t="str">
        <f t="shared" si="0"/>
        <v>Sub-Grantee</v>
      </c>
      <c r="BB8" s="12" t="str">
        <f t="shared" si="0"/>
        <v>WorldFish</v>
      </c>
      <c r="BC8" s="12" t="str">
        <f t="shared" si="0"/>
        <v>Sub-Grantee</v>
      </c>
      <c r="BD8" s="12" t="str">
        <f t="shared" si="0"/>
        <v>WorldFish</v>
      </c>
      <c r="BE8" s="12" t="str">
        <f t="shared" si="0"/>
        <v>Sub-Grantee</v>
      </c>
      <c r="BF8" s="12" t="str">
        <f t="shared" si="0"/>
        <v>WorldFish</v>
      </c>
      <c r="BG8" s="12" t="str">
        <f t="shared" si="0"/>
        <v>Sub-Grantee</v>
      </c>
    </row>
    <row r="9" spans="1:59" s="69" customFormat="1" ht="18" customHeight="1" x14ac:dyDescent="0.25">
      <c r="A9" s="100" t="s">
        <v>44</v>
      </c>
      <c r="B9" s="103" t="s">
        <v>45</v>
      </c>
      <c r="C9" s="136"/>
      <c r="D9" s="137"/>
      <c r="E9" s="137"/>
      <c r="F9" s="137"/>
      <c r="G9" s="136"/>
      <c r="H9" s="136"/>
      <c r="I9" s="55">
        <f>IFERROR(ROUND((D9*E9),0),0)</f>
        <v>0</v>
      </c>
      <c r="J9" s="55">
        <f>IFERROR(ROUND((D9*F9),0),0)</f>
        <v>0</v>
      </c>
      <c r="K9" s="55">
        <f>IFERROR(ROUND(I9*G9,2),0)</f>
        <v>0</v>
      </c>
      <c r="L9" s="55">
        <f>IFERROR(ROUND(J9*G9,2),0)</f>
        <v>0</v>
      </c>
      <c r="M9" s="55">
        <f>IFERROR(ROUND(I9*H9,2),0)</f>
        <v>0</v>
      </c>
      <c r="N9" s="55">
        <f>IFERROR(ROUND(J9*H9,2),0)</f>
        <v>0</v>
      </c>
      <c r="O9" s="55"/>
      <c r="P9" s="71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158">
        <f>ROUND(SUM(Q9:AB9),2)</f>
        <v>0</v>
      </c>
      <c r="AD9" s="158">
        <f>ROUND((E9+F9)-AC9,2)</f>
        <v>0</v>
      </c>
      <c r="AE9" s="158"/>
      <c r="AF9" s="56">
        <f>IFERROR(ROUND((($D9*$Q9)*$G9),2),0)</f>
        <v>0</v>
      </c>
      <c r="AG9" s="56">
        <f>IFERROR(ROUND((($D9*$Q9)*$H9),2),0)</f>
        <v>0</v>
      </c>
      <c r="AH9" s="56">
        <f>IFERROR(ROUND((($D9*$R9)*$G9),2),0)</f>
        <v>0</v>
      </c>
      <c r="AI9" s="56">
        <f>IFERROR(ROUND((($D9*$R9)*$H9),2),0)</f>
        <v>0</v>
      </c>
      <c r="AJ9" s="56">
        <f>IFERROR(ROUND((($D9*$S9)*$G9),2),0)</f>
        <v>0</v>
      </c>
      <c r="AK9" s="56">
        <f>IFERROR(ROUND((($D9*$S9)*$H9),2),0)</f>
        <v>0</v>
      </c>
      <c r="AL9" s="56">
        <f>IFERROR(ROUND((($D9*$T9)*$G9),2),0)</f>
        <v>0</v>
      </c>
      <c r="AM9" s="56">
        <f>IFERROR(ROUND((($D9*$T9)*$H9),2),0)</f>
        <v>0</v>
      </c>
      <c r="AN9" s="56">
        <f>IFERROR(ROUND((($D9*$U9)*$G9),2),0)</f>
        <v>0</v>
      </c>
      <c r="AO9" s="56">
        <f>IFERROR(ROUND((($D9*$U9)*$H9),2),0)</f>
        <v>0</v>
      </c>
      <c r="AP9" s="56">
        <f>IFERROR(ROUND((($D9*$V9)*$G9),2),0)</f>
        <v>0</v>
      </c>
      <c r="AQ9" s="56">
        <f>IFERROR(ROUND((($D9*$V9)*$H9),2),0)</f>
        <v>0</v>
      </c>
      <c r="AR9" s="56">
        <f>IFERROR(ROUND((($D9*$W9)*$G9),2),0)</f>
        <v>0</v>
      </c>
      <c r="AS9" s="56">
        <f>IFERROR(ROUND((($D9*$W9)*$H9),2),0)</f>
        <v>0</v>
      </c>
      <c r="AT9" s="56">
        <f>IFERROR(ROUND((($D9*$X9)*$G9),2),0)</f>
        <v>0</v>
      </c>
      <c r="AU9" s="56">
        <f>IFERROR(ROUND((($D9*$X9)*$H9),2),0)</f>
        <v>0</v>
      </c>
      <c r="AV9" s="56">
        <f>IFERROR(ROUND((($D9*$Y9)*$G9),2),0)</f>
        <v>0</v>
      </c>
      <c r="AW9" s="56">
        <f>IFERROR(ROUND((($D9*$Y9)*$H9),2),0)</f>
        <v>0</v>
      </c>
      <c r="AX9" s="56">
        <f>IFERROR(ROUND((($D9*$Z9)*$G9),2),0)</f>
        <v>0</v>
      </c>
      <c r="AY9" s="56">
        <f>IFERROR(ROUND((($D9*$Z9)*$H9),2),0)</f>
        <v>0</v>
      </c>
      <c r="AZ9" s="56">
        <f>IFERROR(ROUND((($D9*$AA9)*$G9),2),0)</f>
        <v>0</v>
      </c>
      <c r="BA9" s="56">
        <f>IFERROR(ROUND((($D9*$AA9)*$H9),2),0)</f>
        <v>0</v>
      </c>
      <c r="BB9" s="56">
        <f>IFERROR(ROUND((($D9*$AB9)*$G9),2),0)</f>
        <v>0</v>
      </c>
      <c r="BC9" s="56">
        <f>IFERROR(ROUND((($D9*$AB9)*$H9),2),0)</f>
        <v>0</v>
      </c>
      <c r="BD9" s="158">
        <f>ROUND(AF9+AH9+AJ9+AL9+AN9+AP9+AR9+AT9+AV9+AX9+AZ9+BB9,2)</f>
        <v>0</v>
      </c>
      <c r="BE9" s="158">
        <f>ROUND(AG9+AI9+AK9+AM9+AO9+AQ9+AS9+AU9+AW9+AY9+BA9+BC9,2)</f>
        <v>0</v>
      </c>
      <c r="BF9" s="158">
        <f>ROUND((K9+L9)-BD9,2)</f>
        <v>0</v>
      </c>
      <c r="BG9" s="158">
        <f>ROUND((M9+N9)-BE9,2)</f>
        <v>0</v>
      </c>
    </row>
    <row r="10" spans="1:59" s="102" customFormat="1" ht="18" customHeight="1" x14ac:dyDescent="0.25">
      <c r="A10" s="100" t="s">
        <v>46</v>
      </c>
      <c r="B10" s="115" t="s">
        <v>287</v>
      </c>
      <c r="C10" s="136">
        <v>0.2</v>
      </c>
      <c r="D10" s="137">
        <v>5000</v>
      </c>
      <c r="E10" s="137">
        <v>1</v>
      </c>
      <c r="F10" s="137"/>
      <c r="G10" s="136">
        <v>1</v>
      </c>
      <c r="H10" s="136"/>
      <c r="I10" s="55">
        <f t="shared" ref="I10:I18" si="1">IFERROR(ROUND((D10*E10),0),0)</f>
        <v>5000</v>
      </c>
      <c r="J10" s="55">
        <f t="shared" ref="J10:J18" si="2">IFERROR(ROUND((D10*F10),0),0)</f>
        <v>0</v>
      </c>
      <c r="K10" s="55">
        <f t="shared" ref="K10:K18" si="3">IFERROR(ROUND(I10*G10,2),0)</f>
        <v>5000</v>
      </c>
      <c r="L10" s="55">
        <f t="shared" ref="L10:L18" si="4">IFERROR(ROUND(J10*G10,2),0)</f>
        <v>0</v>
      </c>
      <c r="M10" s="55">
        <f t="shared" ref="M10:M18" si="5">IFERROR(ROUND(I10*H10,2),0)</f>
        <v>0</v>
      </c>
      <c r="N10" s="55">
        <f t="shared" ref="N10:N18" si="6">IFERROR(ROUND(J10*H10,2),0)</f>
        <v>0</v>
      </c>
      <c r="O10" s="55"/>
      <c r="P10" s="71"/>
      <c r="Q10" s="56">
        <v>1</v>
      </c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158">
        <f t="shared" ref="AC10:AC18" si="7">ROUND(SUM(Q10:AB10),2)</f>
        <v>1</v>
      </c>
      <c r="AD10" s="158">
        <f t="shared" ref="AD10:AD18" si="8">ROUND((E10+F10)-AC10,2)</f>
        <v>0</v>
      </c>
      <c r="AE10" s="158"/>
      <c r="AF10" s="56">
        <f t="shared" ref="AF10:AF18" si="9">IFERROR(ROUND((($D10*$Q10)*$G10),2),0)</f>
        <v>5000</v>
      </c>
      <c r="AG10" s="56">
        <f t="shared" ref="AG10:AG18" si="10">IFERROR(ROUND((($D10*$Q10)*$H10),2),0)</f>
        <v>0</v>
      </c>
      <c r="AH10" s="56">
        <f t="shared" ref="AH10:AH18" si="11">IFERROR(ROUND((($D10*$R10)*$G10),2),0)</f>
        <v>0</v>
      </c>
      <c r="AI10" s="56">
        <f t="shared" ref="AI10:AI18" si="12">IFERROR(ROUND((($D10*$R10)*$H10),2),0)</f>
        <v>0</v>
      </c>
      <c r="AJ10" s="56">
        <f t="shared" ref="AJ10:AJ18" si="13">IFERROR(ROUND((($D10*$S10)*$G10),2),0)</f>
        <v>0</v>
      </c>
      <c r="AK10" s="56">
        <f t="shared" ref="AK10:AK18" si="14">IFERROR(ROUND((($D10*$S10)*$H10),2),0)</f>
        <v>0</v>
      </c>
      <c r="AL10" s="56">
        <f t="shared" ref="AL10:AL18" si="15">IFERROR(ROUND((($D10*$T10)*$G10),2),0)</f>
        <v>0</v>
      </c>
      <c r="AM10" s="56">
        <f t="shared" ref="AM10:AM18" si="16">IFERROR(ROUND((($D10*$T10)*$H10),2),0)</f>
        <v>0</v>
      </c>
      <c r="AN10" s="56">
        <f t="shared" ref="AN10:AN18" si="17">IFERROR(ROUND((($D10*$U10)*$G10),2),0)</f>
        <v>0</v>
      </c>
      <c r="AO10" s="56">
        <f t="shared" ref="AO10:AO18" si="18">IFERROR(ROUND((($D10*$U10)*$H10),2),0)</f>
        <v>0</v>
      </c>
      <c r="AP10" s="56">
        <f t="shared" ref="AP10:AP18" si="19">IFERROR(ROUND((($D10*$V10)*$G10),2),0)</f>
        <v>0</v>
      </c>
      <c r="AQ10" s="56">
        <f t="shared" ref="AQ10:AQ18" si="20">IFERROR(ROUND((($D10*$V10)*$H10),2),0)</f>
        <v>0</v>
      </c>
      <c r="AR10" s="56">
        <f t="shared" ref="AR10:AR18" si="21">IFERROR(ROUND((($D10*$W10)*$G10),2),0)</f>
        <v>0</v>
      </c>
      <c r="AS10" s="56">
        <f t="shared" ref="AS10:AS18" si="22">IFERROR(ROUND((($D10*$W10)*$H10),2),0)</f>
        <v>0</v>
      </c>
      <c r="AT10" s="56">
        <f t="shared" ref="AT10:AT18" si="23">IFERROR(ROUND((($D10*$X10)*$G10),2),0)</f>
        <v>0</v>
      </c>
      <c r="AU10" s="56">
        <f t="shared" ref="AU10:AU18" si="24">IFERROR(ROUND((($D10*$X10)*$H10),2),0)</f>
        <v>0</v>
      </c>
      <c r="AV10" s="56">
        <f t="shared" ref="AV10:AV18" si="25">IFERROR(ROUND((($D10*$Y10)*$G10),2),0)</f>
        <v>0</v>
      </c>
      <c r="AW10" s="56">
        <f t="shared" ref="AW10:AW18" si="26">IFERROR(ROUND((($D10*$Y10)*$H10),2),0)</f>
        <v>0</v>
      </c>
      <c r="AX10" s="56">
        <f t="shared" ref="AX10:AX18" si="27">IFERROR(ROUND((($D10*$Z10)*$G10),2),0)</f>
        <v>0</v>
      </c>
      <c r="AY10" s="56">
        <f t="shared" ref="AY10:AY18" si="28">IFERROR(ROUND((($D10*$Z10)*$H10),2),0)</f>
        <v>0</v>
      </c>
      <c r="AZ10" s="56">
        <f t="shared" ref="AZ10:AZ18" si="29">IFERROR(ROUND((($D10*$AA10)*$G10),2),0)</f>
        <v>0</v>
      </c>
      <c r="BA10" s="56">
        <f t="shared" ref="BA10:BA18" si="30">IFERROR(ROUND((($D10*$AA10)*$H10),2),0)</f>
        <v>0</v>
      </c>
      <c r="BB10" s="56">
        <f t="shared" ref="BB10:BB18" si="31">IFERROR(ROUND((($D10*$AB10)*$G10),2),0)</f>
        <v>0</v>
      </c>
      <c r="BC10" s="56">
        <f t="shared" ref="BC10:BC18" si="32">IFERROR(ROUND((($D10*$AB10)*$H10),2),0)</f>
        <v>0</v>
      </c>
      <c r="BD10" s="158">
        <f t="shared" ref="BD10:BD18" si="33">ROUND(AF10+AH10+AJ10+AL10+AN10+AP10+AR10+AT10+AV10+AX10+AZ10+BB10,2)</f>
        <v>5000</v>
      </c>
      <c r="BE10" s="158">
        <f t="shared" ref="BE10:BE18" si="34">ROUND(AG10+AI10+AK10+AM10+AO10+AQ10+AS10+AU10+AW10+AY10+BA10+BC10,2)</f>
        <v>0</v>
      </c>
      <c r="BF10" s="158">
        <f t="shared" ref="BF10:BF18" si="35">ROUND((K10+L10)-BD10,2)</f>
        <v>0</v>
      </c>
      <c r="BG10" s="158">
        <f t="shared" ref="BG10:BG18" si="36">ROUND((M10+N10)-BE10,2)</f>
        <v>0</v>
      </c>
    </row>
    <row r="11" spans="1:59" s="102" customFormat="1" ht="18" customHeight="1" x14ac:dyDescent="0.25">
      <c r="A11" s="100" t="s">
        <v>47</v>
      </c>
      <c r="B11" s="115" t="s">
        <v>288</v>
      </c>
      <c r="C11" s="136">
        <v>0.1</v>
      </c>
      <c r="D11" s="137">
        <v>5000</v>
      </c>
      <c r="E11" s="137"/>
      <c r="F11" s="137">
        <v>1</v>
      </c>
      <c r="G11" s="136"/>
      <c r="H11" s="136">
        <v>1</v>
      </c>
      <c r="I11" s="55">
        <f t="shared" si="1"/>
        <v>0</v>
      </c>
      <c r="J11" s="55">
        <f t="shared" si="2"/>
        <v>5000</v>
      </c>
      <c r="K11" s="55">
        <f t="shared" si="3"/>
        <v>0</v>
      </c>
      <c r="L11" s="55">
        <f t="shared" si="4"/>
        <v>0</v>
      </c>
      <c r="M11" s="55">
        <f t="shared" si="5"/>
        <v>0</v>
      </c>
      <c r="N11" s="55">
        <f t="shared" si="6"/>
        <v>5000</v>
      </c>
      <c r="O11" s="55"/>
      <c r="P11" s="71"/>
      <c r="Q11" s="56">
        <v>1</v>
      </c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158">
        <f t="shared" si="7"/>
        <v>1</v>
      </c>
      <c r="AD11" s="158">
        <f t="shared" si="8"/>
        <v>0</v>
      </c>
      <c r="AE11" s="158"/>
      <c r="AF11" s="56">
        <f t="shared" si="9"/>
        <v>0</v>
      </c>
      <c r="AG11" s="56">
        <f t="shared" si="10"/>
        <v>5000</v>
      </c>
      <c r="AH11" s="56">
        <f t="shared" si="11"/>
        <v>0</v>
      </c>
      <c r="AI11" s="56">
        <f t="shared" si="12"/>
        <v>0</v>
      </c>
      <c r="AJ11" s="56">
        <f t="shared" si="13"/>
        <v>0</v>
      </c>
      <c r="AK11" s="56">
        <f t="shared" si="14"/>
        <v>0</v>
      </c>
      <c r="AL11" s="56">
        <f t="shared" si="15"/>
        <v>0</v>
      </c>
      <c r="AM11" s="56">
        <f t="shared" si="16"/>
        <v>0</v>
      </c>
      <c r="AN11" s="56">
        <f t="shared" si="17"/>
        <v>0</v>
      </c>
      <c r="AO11" s="56">
        <f t="shared" si="18"/>
        <v>0</v>
      </c>
      <c r="AP11" s="56">
        <f t="shared" si="19"/>
        <v>0</v>
      </c>
      <c r="AQ11" s="56">
        <f t="shared" si="20"/>
        <v>0</v>
      </c>
      <c r="AR11" s="56">
        <f t="shared" si="21"/>
        <v>0</v>
      </c>
      <c r="AS11" s="56">
        <f t="shared" si="22"/>
        <v>0</v>
      </c>
      <c r="AT11" s="56">
        <f t="shared" si="23"/>
        <v>0</v>
      </c>
      <c r="AU11" s="56">
        <f t="shared" si="24"/>
        <v>0</v>
      </c>
      <c r="AV11" s="56">
        <f t="shared" si="25"/>
        <v>0</v>
      </c>
      <c r="AW11" s="56">
        <f t="shared" si="26"/>
        <v>0</v>
      </c>
      <c r="AX11" s="56">
        <f t="shared" si="27"/>
        <v>0</v>
      </c>
      <c r="AY11" s="56">
        <f t="shared" si="28"/>
        <v>0</v>
      </c>
      <c r="AZ11" s="56">
        <f t="shared" si="29"/>
        <v>0</v>
      </c>
      <c r="BA11" s="56">
        <f t="shared" si="30"/>
        <v>0</v>
      </c>
      <c r="BB11" s="56">
        <f t="shared" si="31"/>
        <v>0</v>
      </c>
      <c r="BC11" s="56">
        <f t="shared" si="32"/>
        <v>0</v>
      </c>
      <c r="BD11" s="158">
        <f t="shared" si="33"/>
        <v>0</v>
      </c>
      <c r="BE11" s="158">
        <f t="shared" si="34"/>
        <v>5000</v>
      </c>
      <c r="BF11" s="158">
        <f t="shared" si="35"/>
        <v>0</v>
      </c>
      <c r="BG11" s="158">
        <f t="shared" si="36"/>
        <v>0</v>
      </c>
    </row>
    <row r="12" spans="1:59" s="102" customFormat="1" ht="17.25" customHeight="1" x14ac:dyDescent="0.25">
      <c r="A12" s="100" t="s">
        <v>116</v>
      </c>
      <c r="B12" s="115" t="s">
        <v>289</v>
      </c>
      <c r="C12" s="136">
        <v>0.15</v>
      </c>
      <c r="D12" s="137">
        <v>5000</v>
      </c>
      <c r="E12" s="137">
        <v>1</v>
      </c>
      <c r="F12" s="137"/>
      <c r="G12" s="136"/>
      <c r="H12" s="136">
        <v>1</v>
      </c>
      <c r="I12" s="55">
        <f t="shared" si="1"/>
        <v>5000</v>
      </c>
      <c r="J12" s="55">
        <f t="shared" si="2"/>
        <v>0</v>
      </c>
      <c r="K12" s="55">
        <f t="shared" si="3"/>
        <v>0</v>
      </c>
      <c r="L12" s="55">
        <f t="shared" si="4"/>
        <v>0</v>
      </c>
      <c r="M12" s="55">
        <f t="shared" si="5"/>
        <v>5000</v>
      </c>
      <c r="N12" s="55">
        <f t="shared" si="6"/>
        <v>0</v>
      </c>
      <c r="O12" s="55"/>
      <c r="P12" s="71"/>
      <c r="Q12" s="56"/>
      <c r="R12" s="56">
        <v>1</v>
      </c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158">
        <f t="shared" si="7"/>
        <v>1</v>
      </c>
      <c r="AD12" s="158">
        <f t="shared" si="8"/>
        <v>0</v>
      </c>
      <c r="AE12" s="158"/>
      <c r="AF12" s="56">
        <f t="shared" si="9"/>
        <v>0</v>
      </c>
      <c r="AG12" s="56">
        <f t="shared" si="10"/>
        <v>0</v>
      </c>
      <c r="AH12" s="56">
        <f t="shared" si="11"/>
        <v>0</v>
      </c>
      <c r="AI12" s="56">
        <f t="shared" si="12"/>
        <v>5000</v>
      </c>
      <c r="AJ12" s="56">
        <f t="shared" si="13"/>
        <v>0</v>
      </c>
      <c r="AK12" s="56">
        <f t="shared" si="14"/>
        <v>0</v>
      </c>
      <c r="AL12" s="56">
        <f t="shared" si="15"/>
        <v>0</v>
      </c>
      <c r="AM12" s="56">
        <f t="shared" si="16"/>
        <v>0</v>
      </c>
      <c r="AN12" s="56">
        <f t="shared" si="17"/>
        <v>0</v>
      </c>
      <c r="AO12" s="56">
        <f t="shared" si="18"/>
        <v>0</v>
      </c>
      <c r="AP12" s="56">
        <f t="shared" si="19"/>
        <v>0</v>
      </c>
      <c r="AQ12" s="56">
        <f t="shared" si="20"/>
        <v>0</v>
      </c>
      <c r="AR12" s="56">
        <f t="shared" si="21"/>
        <v>0</v>
      </c>
      <c r="AS12" s="56">
        <f t="shared" si="22"/>
        <v>0</v>
      </c>
      <c r="AT12" s="56">
        <f t="shared" si="23"/>
        <v>0</v>
      </c>
      <c r="AU12" s="56">
        <f t="shared" si="24"/>
        <v>0</v>
      </c>
      <c r="AV12" s="56">
        <f t="shared" si="25"/>
        <v>0</v>
      </c>
      <c r="AW12" s="56">
        <f t="shared" si="26"/>
        <v>0</v>
      </c>
      <c r="AX12" s="56">
        <f t="shared" si="27"/>
        <v>0</v>
      </c>
      <c r="AY12" s="56">
        <f t="shared" si="28"/>
        <v>0</v>
      </c>
      <c r="AZ12" s="56">
        <f t="shared" si="29"/>
        <v>0</v>
      </c>
      <c r="BA12" s="56">
        <f t="shared" si="30"/>
        <v>0</v>
      </c>
      <c r="BB12" s="56">
        <f t="shared" si="31"/>
        <v>0</v>
      </c>
      <c r="BC12" s="56">
        <f t="shared" si="32"/>
        <v>0</v>
      </c>
      <c r="BD12" s="158">
        <f t="shared" si="33"/>
        <v>0</v>
      </c>
      <c r="BE12" s="158">
        <f t="shared" si="34"/>
        <v>5000</v>
      </c>
      <c r="BF12" s="158">
        <f t="shared" si="35"/>
        <v>0</v>
      </c>
      <c r="BG12" s="158">
        <f t="shared" si="36"/>
        <v>0</v>
      </c>
    </row>
    <row r="13" spans="1:59" s="102" customFormat="1" ht="18" customHeight="1" x14ac:dyDescent="0.25">
      <c r="A13" s="100" t="s">
        <v>48</v>
      </c>
      <c r="B13" s="115" t="s">
        <v>290</v>
      </c>
      <c r="C13" s="136">
        <v>0.05</v>
      </c>
      <c r="D13" s="137">
        <v>5000</v>
      </c>
      <c r="E13" s="137"/>
      <c r="F13" s="137">
        <v>1</v>
      </c>
      <c r="G13" s="136">
        <v>1</v>
      </c>
      <c r="H13" s="136"/>
      <c r="I13" s="55">
        <f t="shared" si="1"/>
        <v>0</v>
      </c>
      <c r="J13" s="55">
        <f t="shared" si="2"/>
        <v>5000</v>
      </c>
      <c r="K13" s="55">
        <f t="shared" si="3"/>
        <v>0</v>
      </c>
      <c r="L13" s="55">
        <f t="shared" si="4"/>
        <v>5000</v>
      </c>
      <c r="M13" s="55">
        <f t="shared" si="5"/>
        <v>0</v>
      </c>
      <c r="N13" s="55">
        <f t="shared" si="6"/>
        <v>0</v>
      </c>
      <c r="O13" s="55"/>
      <c r="P13" s="71"/>
      <c r="Q13" s="56"/>
      <c r="R13" s="56">
        <v>1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158">
        <f t="shared" si="7"/>
        <v>1</v>
      </c>
      <c r="AD13" s="158">
        <f t="shared" si="8"/>
        <v>0</v>
      </c>
      <c r="AE13" s="158"/>
      <c r="AF13" s="56">
        <f t="shared" si="9"/>
        <v>0</v>
      </c>
      <c r="AG13" s="56">
        <f t="shared" si="10"/>
        <v>0</v>
      </c>
      <c r="AH13" s="56">
        <f t="shared" si="11"/>
        <v>5000</v>
      </c>
      <c r="AI13" s="56">
        <f t="shared" si="12"/>
        <v>0</v>
      </c>
      <c r="AJ13" s="56">
        <f t="shared" si="13"/>
        <v>0</v>
      </c>
      <c r="AK13" s="56">
        <f t="shared" si="14"/>
        <v>0</v>
      </c>
      <c r="AL13" s="56">
        <f t="shared" si="15"/>
        <v>0</v>
      </c>
      <c r="AM13" s="56">
        <f t="shared" si="16"/>
        <v>0</v>
      </c>
      <c r="AN13" s="56">
        <f t="shared" si="17"/>
        <v>0</v>
      </c>
      <c r="AO13" s="56">
        <f t="shared" si="18"/>
        <v>0</v>
      </c>
      <c r="AP13" s="56">
        <f t="shared" si="19"/>
        <v>0</v>
      </c>
      <c r="AQ13" s="56">
        <f t="shared" si="20"/>
        <v>0</v>
      </c>
      <c r="AR13" s="56">
        <f t="shared" si="21"/>
        <v>0</v>
      </c>
      <c r="AS13" s="56">
        <f t="shared" si="22"/>
        <v>0</v>
      </c>
      <c r="AT13" s="56">
        <f t="shared" si="23"/>
        <v>0</v>
      </c>
      <c r="AU13" s="56">
        <f t="shared" si="24"/>
        <v>0</v>
      </c>
      <c r="AV13" s="56">
        <f t="shared" si="25"/>
        <v>0</v>
      </c>
      <c r="AW13" s="56">
        <f t="shared" si="26"/>
        <v>0</v>
      </c>
      <c r="AX13" s="56">
        <f t="shared" si="27"/>
        <v>0</v>
      </c>
      <c r="AY13" s="56">
        <f t="shared" si="28"/>
        <v>0</v>
      </c>
      <c r="AZ13" s="56">
        <f t="shared" si="29"/>
        <v>0</v>
      </c>
      <c r="BA13" s="56">
        <f t="shared" si="30"/>
        <v>0</v>
      </c>
      <c r="BB13" s="56">
        <f t="shared" si="31"/>
        <v>0</v>
      </c>
      <c r="BC13" s="56">
        <f t="shared" si="32"/>
        <v>0</v>
      </c>
      <c r="BD13" s="158">
        <f t="shared" si="33"/>
        <v>5000</v>
      </c>
      <c r="BE13" s="158">
        <f t="shared" si="34"/>
        <v>0</v>
      </c>
      <c r="BF13" s="158">
        <f t="shared" si="35"/>
        <v>0</v>
      </c>
      <c r="BG13" s="158">
        <f t="shared" si="36"/>
        <v>0</v>
      </c>
    </row>
    <row r="14" spans="1:59" s="102" customFormat="1" ht="18" customHeight="1" x14ac:dyDescent="0.25">
      <c r="A14" s="100" t="s">
        <v>49</v>
      </c>
      <c r="B14" s="115"/>
      <c r="C14" s="136"/>
      <c r="D14" s="137"/>
      <c r="E14" s="137"/>
      <c r="F14" s="137"/>
      <c r="G14" s="136"/>
      <c r="H14" s="136"/>
      <c r="I14" s="55">
        <f t="shared" si="1"/>
        <v>0</v>
      </c>
      <c r="J14" s="55">
        <f t="shared" si="2"/>
        <v>0</v>
      </c>
      <c r="K14" s="55">
        <f t="shared" si="3"/>
        <v>0</v>
      </c>
      <c r="L14" s="55">
        <f t="shared" si="4"/>
        <v>0</v>
      </c>
      <c r="M14" s="55">
        <f t="shared" si="5"/>
        <v>0</v>
      </c>
      <c r="N14" s="55">
        <f t="shared" si="6"/>
        <v>0</v>
      </c>
      <c r="O14" s="55"/>
      <c r="P14" s="71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158">
        <f t="shared" si="7"/>
        <v>0</v>
      </c>
      <c r="AD14" s="158">
        <f t="shared" si="8"/>
        <v>0</v>
      </c>
      <c r="AE14" s="158"/>
      <c r="AF14" s="56">
        <f t="shared" si="9"/>
        <v>0</v>
      </c>
      <c r="AG14" s="56">
        <f t="shared" si="10"/>
        <v>0</v>
      </c>
      <c r="AH14" s="56">
        <f t="shared" si="11"/>
        <v>0</v>
      </c>
      <c r="AI14" s="56">
        <f t="shared" si="12"/>
        <v>0</v>
      </c>
      <c r="AJ14" s="56">
        <f t="shared" si="13"/>
        <v>0</v>
      </c>
      <c r="AK14" s="56">
        <f t="shared" si="14"/>
        <v>0</v>
      </c>
      <c r="AL14" s="56">
        <f t="shared" si="15"/>
        <v>0</v>
      </c>
      <c r="AM14" s="56">
        <f t="shared" si="16"/>
        <v>0</v>
      </c>
      <c r="AN14" s="56">
        <f t="shared" si="17"/>
        <v>0</v>
      </c>
      <c r="AO14" s="56">
        <f t="shared" si="18"/>
        <v>0</v>
      </c>
      <c r="AP14" s="56">
        <f t="shared" si="19"/>
        <v>0</v>
      </c>
      <c r="AQ14" s="56">
        <f t="shared" si="20"/>
        <v>0</v>
      </c>
      <c r="AR14" s="56">
        <f t="shared" si="21"/>
        <v>0</v>
      </c>
      <c r="AS14" s="56">
        <f t="shared" si="22"/>
        <v>0</v>
      </c>
      <c r="AT14" s="56">
        <f t="shared" si="23"/>
        <v>0</v>
      </c>
      <c r="AU14" s="56">
        <f t="shared" si="24"/>
        <v>0</v>
      </c>
      <c r="AV14" s="56">
        <f t="shared" si="25"/>
        <v>0</v>
      </c>
      <c r="AW14" s="56">
        <f t="shared" si="26"/>
        <v>0</v>
      </c>
      <c r="AX14" s="56">
        <f t="shared" si="27"/>
        <v>0</v>
      </c>
      <c r="AY14" s="56">
        <f t="shared" si="28"/>
        <v>0</v>
      </c>
      <c r="AZ14" s="56">
        <f t="shared" si="29"/>
        <v>0</v>
      </c>
      <c r="BA14" s="56">
        <f t="shared" si="30"/>
        <v>0</v>
      </c>
      <c r="BB14" s="56">
        <f t="shared" si="31"/>
        <v>0</v>
      </c>
      <c r="BC14" s="56">
        <f t="shared" si="32"/>
        <v>0</v>
      </c>
      <c r="BD14" s="158">
        <f t="shared" si="33"/>
        <v>0</v>
      </c>
      <c r="BE14" s="158">
        <f t="shared" si="34"/>
        <v>0</v>
      </c>
      <c r="BF14" s="158">
        <f t="shared" si="35"/>
        <v>0</v>
      </c>
      <c r="BG14" s="158">
        <f t="shared" si="36"/>
        <v>0</v>
      </c>
    </row>
    <row r="15" spans="1:59" s="102" customFormat="1" ht="18.75" customHeight="1" x14ac:dyDescent="0.25">
      <c r="A15" s="100" t="s">
        <v>147</v>
      </c>
      <c r="B15" s="115"/>
      <c r="C15" s="136"/>
      <c r="D15" s="137"/>
      <c r="E15" s="137"/>
      <c r="F15" s="137"/>
      <c r="G15" s="136"/>
      <c r="H15" s="136"/>
      <c r="I15" s="55">
        <f t="shared" si="1"/>
        <v>0</v>
      </c>
      <c r="J15" s="55">
        <f t="shared" si="2"/>
        <v>0</v>
      </c>
      <c r="K15" s="55">
        <f t="shared" si="3"/>
        <v>0</v>
      </c>
      <c r="L15" s="55">
        <f t="shared" si="4"/>
        <v>0</v>
      </c>
      <c r="M15" s="55">
        <f t="shared" si="5"/>
        <v>0</v>
      </c>
      <c r="N15" s="55">
        <f t="shared" si="6"/>
        <v>0</v>
      </c>
      <c r="O15" s="55"/>
      <c r="P15" s="71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158">
        <f t="shared" si="7"/>
        <v>0</v>
      </c>
      <c r="AD15" s="158">
        <f t="shared" si="8"/>
        <v>0</v>
      </c>
      <c r="AE15" s="158"/>
      <c r="AF15" s="56">
        <f t="shared" si="9"/>
        <v>0</v>
      </c>
      <c r="AG15" s="56">
        <f t="shared" si="10"/>
        <v>0</v>
      </c>
      <c r="AH15" s="56">
        <f t="shared" si="11"/>
        <v>0</v>
      </c>
      <c r="AI15" s="56">
        <f t="shared" si="12"/>
        <v>0</v>
      </c>
      <c r="AJ15" s="56">
        <f t="shared" si="13"/>
        <v>0</v>
      </c>
      <c r="AK15" s="56">
        <f t="shared" si="14"/>
        <v>0</v>
      </c>
      <c r="AL15" s="56">
        <f t="shared" si="15"/>
        <v>0</v>
      </c>
      <c r="AM15" s="56">
        <f t="shared" si="16"/>
        <v>0</v>
      </c>
      <c r="AN15" s="56">
        <f t="shared" si="17"/>
        <v>0</v>
      </c>
      <c r="AO15" s="56">
        <f t="shared" si="18"/>
        <v>0</v>
      </c>
      <c r="AP15" s="56">
        <f t="shared" si="19"/>
        <v>0</v>
      </c>
      <c r="AQ15" s="56">
        <f t="shared" si="20"/>
        <v>0</v>
      </c>
      <c r="AR15" s="56">
        <f t="shared" si="21"/>
        <v>0</v>
      </c>
      <c r="AS15" s="56">
        <f t="shared" si="22"/>
        <v>0</v>
      </c>
      <c r="AT15" s="56">
        <f t="shared" si="23"/>
        <v>0</v>
      </c>
      <c r="AU15" s="56">
        <f t="shared" si="24"/>
        <v>0</v>
      </c>
      <c r="AV15" s="56">
        <f t="shared" si="25"/>
        <v>0</v>
      </c>
      <c r="AW15" s="56">
        <f t="shared" si="26"/>
        <v>0</v>
      </c>
      <c r="AX15" s="56">
        <f t="shared" si="27"/>
        <v>0</v>
      </c>
      <c r="AY15" s="56">
        <f t="shared" si="28"/>
        <v>0</v>
      </c>
      <c r="AZ15" s="56">
        <f t="shared" si="29"/>
        <v>0</v>
      </c>
      <c r="BA15" s="56">
        <f t="shared" si="30"/>
        <v>0</v>
      </c>
      <c r="BB15" s="56">
        <f t="shared" si="31"/>
        <v>0</v>
      </c>
      <c r="BC15" s="56">
        <f t="shared" si="32"/>
        <v>0</v>
      </c>
      <c r="BD15" s="158">
        <f t="shared" si="33"/>
        <v>0</v>
      </c>
      <c r="BE15" s="158">
        <f t="shared" si="34"/>
        <v>0</v>
      </c>
      <c r="BF15" s="158">
        <f t="shared" si="35"/>
        <v>0</v>
      </c>
      <c r="BG15" s="158">
        <f t="shared" si="36"/>
        <v>0</v>
      </c>
    </row>
    <row r="16" spans="1:59" s="102" customFormat="1" ht="18" customHeight="1" x14ac:dyDescent="0.25">
      <c r="A16" s="100" t="s">
        <v>148</v>
      </c>
      <c r="B16" s="87"/>
      <c r="C16" s="136"/>
      <c r="D16" s="137"/>
      <c r="E16" s="137"/>
      <c r="F16" s="137"/>
      <c r="G16" s="136"/>
      <c r="H16" s="136"/>
      <c r="I16" s="55">
        <f t="shared" si="1"/>
        <v>0</v>
      </c>
      <c r="J16" s="55">
        <f t="shared" si="2"/>
        <v>0</v>
      </c>
      <c r="K16" s="55">
        <f t="shared" si="3"/>
        <v>0</v>
      </c>
      <c r="L16" s="55">
        <f t="shared" si="4"/>
        <v>0</v>
      </c>
      <c r="M16" s="55">
        <f t="shared" si="5"/>
        <v>0</v>
      </c>
      <c r="N16" s="55">
        <f t="shared" si="6"/>
        <v>0</v>
      </c>
      <c r="O16" s="55"/>
      <c r="P16" s="71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158">
        <f t="shared" si="7"/>
        <v>0</v>
      </c>
      <c r="AD16" s="158">
        <f t="shared" si="8"/>
        <v>0</v>
      </c>
      <c r="AE16" s="158"/>
      <c r="AF16" s="56">
        <f t="shared" si="9"/>
        <v>0</v>
      </c>
      <c r="AG16" s="56">
        <f t="shared" si="10"/>
        <v>0</v>
      </c>
      <c r="AH16" s="56">
        <f t="shared" si="11"/>
        <v>0</v>
      </c>
      <c r="AI16" s="56">
        <f t="shared" si="12"/>
        <v>0</v>
      </c>
      <c r="AJ16" s="56">
        <f t="shared" si="13"/>
        <v>0</v>
      </c>
      <c r="AK16" s="56">
        <f t="shared" si="14"/>
        <v>0</v>
      </c>
      <c r="AL16" s="56">
        <f t="shared" si="15"/>
        <v>0</v>
      </c>
      <c r="AM16" s="56">
        <f t="shared" si="16"/>
        <v>0</v>
      </c>
      <c r="AN16" s="56">
        <f t="shared" si="17"/>
        <v>0</v>
      </c>
      <c r="AO16" s="56">
        <f t="shared" si="18"/>
        <v>0</v>
      </c>
      <c r="AP16" s="56">
        <f t="shared" si="19"/>
        <v>0</v>
      </c>
      <c r="AQ16" s="56">
        <f t="shared" si="20"/>
        <v>0</v>
      </c>
      <c r="AR16" s="56">
        <f t="shared" si="21"/>
        <v>0</v>
      </c>
      <c r="AS16" s="56">
        <f t="shared" si="22"/>
        <v>0</v>
      </c>
      <c r="AT16" s="56">
        <f t="shared" si="23"/>
        <v>0</v>
      </c>
      <c r="AU16" s="56">
        <f t="shared" si="24"/>
        <v>0</v>
      </c>
      <c r="AV16" s="56">
        <f t="shared" si="25"/>
        <v>0</v>
      </c>
      <c r="AW16" s="56">
        <f t="shared" si="26"/>
        <v>0</v>
      </c>
      <c r="AX16" s="56">
        <f t="shared" si="27"/>
        <v>0</v>
      </c>
      <c r="AY16" s="56">
        <f t="shared" si="28"/>
        <v>0</v>
      </c>
      <c r="AZ16" s="56">
        <f t="shared" si="29"/>
        <v>0</v>
      </c>
      <c r="BA16" s="56">
        <f t="shared" si="30"/>
        <v>0</v>
      </c>
      <c r="BB16" s="56">
        <f t="shared" si="31"/>
        <v>0</v>
      </c>
      <c r="BC16" s="56">
        <f t="shared" si="32"/>
        <v>0</v>
      </c>
      <c r="BD16" s="158">
        <f t="shared" si="33"/>
        <v>0</v>
      </c>
      <c r="BE16" s="158">
        <f t="shared" si="34"/>
        <v>0</v>
      </c>
      <c r="BF16" s="158">
        <f t="shared" si="35"/>
        <v>0</v>
      </c>
      <c r="BG16" s="158">
        <f t="shared" si="36"/>
        <v>0</v>
      </c>
    </row>
    <row r="17" spans="1:59" s="102" customFormat="1" ht="18" customHeight="1" x14ac:dyDescent="0.25">
      <c r="A17" s="100" t="s">
        <v>149</v>
      </c>
      <c r="B17" s="115"/>
      <c r="C17" s="136"/>
      <c r="D17" s="137"/>
      <c r="E17" s="137"/>
      <c r="F17" s="137"/>
      <c r="G17" s="136"/>
      <c r="H17" s="136"/>
      <c r="I17" s="55">
        <f t="shared" si="1"/>
        <v>0</v>
      </c>
      <c r="J17" s="55">
        <f t="shared" si="2"/>
        <v>0</v>
      </c>
      <c r="K17" s="55">
        <f t="shared" si="3"/>
        <v>0</v>
      </c>
      <c r="L17" s="55">
        <f t="shared" si="4"/>
        <v>0</v>
      </c>
      <c r="M17" s="55">
        <f t="shared" si="5"/>
        <v>0</v>
      </c>
      <c r="N17" s="55">
        <f t="shared" si="6"/>
        <v>0</v>
      </c>
      <c r="O17" s="55"/>
      <c r="P17" s="71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158">
        <f t="shared" si="7"/>
        <v>0</v>
      </c>
      <c r="AD17" s="158">
        <f t="shared" si="8"/>
        <v>0</v>
      </c>
      <c r="AE17" s="158"/>
      <c r="AF17" s="56">
        <f t="shared" si="9"/>
        <v>0</v>
      </c>
      <c r="AG17" s="56">
        <f t="shared" si="10"/>
        <v>0</v>
      </c>
      <c r="AH17" s="56">
        <f t="shared" si="11"/>
        <v>0</v>
      </c>
      <c r="AI17" s="56">
        <f t="shared" si="12"/>
        <v>0</v>
      </c>
      <c r="AJ17" s="56">
        <f t="shared" si="13"/>
        <v>0</v>
      </c>
      <c r="AK17" s="56">
        <f t="shared" si="14"/>
        <v>0</v>
      </c>
      <c r="AL17" s="56">
        <f t="shared" si="15"/>
        <v>0</v>
      </c>
      <c r="AM17" s="56">
        <f t="shared" si="16"/>
        <v>0</v>
      </c>
      <c r="AN17" s="56">
        <f t="shared" si="17"/>
        <v>0</v>
      </c>
      <c r="AO17" s="56">
        <f t="shared" si="18"/>
        <v>0</v>
      </c>
      <c r="AP17" s="56">
        <f t="shared" si="19"/>
        <v>0</v>
      </c>
      <c r="AQ17" s="56">
        <f t="shared" si="20"/>
        <v>0</v>
      </c>
      <c r="AR17" s="56">
        <f t="shared" si="21"/>
        <v>0</v>
      </c>
      <c r="AS17" s="56">
        <f t="shared" si="22"/>
        <v>0</v>
      </c>
      <c r="AT17" s="56">
        <f t="shared" si="23"/>
        <v>0</v>
      </c>
      <c r="AU17" s="56">
        <f t="shared" si="24"/>
        <v>0</v>
      </c>
      <c r="AV17" s="56">
        <f t="shared" si="25"/>
        <v>0</v>
      </c>
      <c r="AW17" s="56">
        <f t="shared" si="26"/>
        <v>0</v>
      </c>
      <c r="AX17" s="56">
        <f t="shared" si="27"/>
        <v>0</v>
      </c>
      <c r="AY17" s="56">
        <f t="shared" si="28"/>
        <v>0</v>
      </c>
      <c r="AZ17" s="56">
        <f t="shared" si="29"/>
        <v>0</v>
      </c>
      <c r="BA17" s="56">
        <f t="shared" si="30"/>
        <v>0</v>
      </c>
      <c r="BB17" s="56">
        <f t="shared" si="31"/>
        <v>0</v>
      </c>
      <c r="BC17" s="56">
        <f t="shared" si="32"/>
        <v>0</v>
      </c>
      <c r="BD17" s="158">
        <f t="shared" si="33"/>
        <v>0</v>
      </c>
      <c r="BE17" s="158">
        <f t="shared" si="34"/>
        <v>0</v>
      </c>
      <c r="BF17" s="158">
        <f t="shared" si="35"/>
        <v>0</v>
      </c>
      <c r="BG17" s="158">
        <f t="shared" si="36"/>
        <v>0</v>
      </c>
    </row>
    <row r="18" spans="1:59" s="102" customFormat="1" ht="18" customHeight="1" x14ac:dyDescent="0.25">
      <c r="A18" s="100" t="s">
        <v>150</v>
      </c>
      <c r="B18" s="117"/>
      <c r="C18" s="136"/>
      <c r="D18" s="137"/>
      <c r="E18" s="137"/>
      <c r="F18" s="137"/>
      <c r="G18" s="136"/>
      <c r="H18" s="136"/>
      <c r="I18" s="55">
        <f t="shared" si="1"/>
        <v>0</v>
      </c>
      <c r="J18" s="55">
        <f t="shared" si="2"/>
        <v>0</v>
      </c>
      <c r="K18" s="55">
        <f t="shared" si="3"/>
        <v>0</v>
      </c>
      <c r="L18" s="55">
        <f t="shared" si="4"/>
        <v>0</v>
      </c>
      <c r="M18" s="55">
        <f t="shared" si="5"/>
        <v>0</v>
      </c>
      <c r="N18" s="55">
        <f t="shared" si="6"/>
        <v>0</v>
      </c>
      <c r="O18" s="55"/>
      <c r="P18" s="71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158">
        <f t="shared" si="7"/>
        <v>0</v>
      </c>
      <c r="AD18" s="158">
        <f t="shared" si="8"/>
        <v>0</v>
      </c>
      <c r="AE18" s="158"/>
      <c r="AF18" s="56">
        <f t="shared" si="9"/>
        <v>0</v>
      </c>
      <c r="AG18" s="56">
        <f t="shared" si="10"/>
        <v>0</v>
      </c>
      <c r="AH18" s="56">
        <f t="shared" si="11"/>
        <v>0</v>
      </c>
      <c r="AI18" s="56">
        <f t="shared" si="12"/>
        <v>0</v>
      </c>
      <c r="AJ18" s="56">
        <f t="shared" si="13"/>
        <v>0</v>
      </c>
      <c r="AK18" s="56">
        <f t="shared" si="14"/>
        <v>0</v>
      </c>
      <c r="AL18" s="56">
        <f t="shared" si="15"/>
        <v>0</v>
      </c>
      <c r="AM18" s="56">
        <f t="shared" si="16"/>
        <v>0</v>
      </c>
      <c r="AN18" s="56">
        <f t="shared" si="17"/>
        <v>0</v>
      </c>
      <c r="AO18" s="56">
        <f t="shared" si="18"/>
        <v>0</v>
      </c>
      <c r="AP18" s="56">
        <f t="shared" si="19"/>
        <v>0</v>
      </c>
      <c r="AQ18" s="56">
        <f t="shared" si="20"/>
        <v>0</v>
      </c>
      <c r="AR18" s="56">
        <f t="shared" si="21"/>
        <v>0</v>
      </c>
      <c r="AS18" s="56">
        <f t="shared" si="22"/>
        <v>0</v>
      </c>
      <c r="AT18" s="56">
        <f t="shared" si="23"/>
        <v>0</v>
      </c>
      <c r="AU18" s="56">
        <f t="shared" si="24"/>
        <v>0</v>
      </c>
      <c r="AV18" s="56">
        <f t="shared" si="25"/>
        <v>0</v>
      </c>
      <c r="AW18" s="56">
        <f t="shared" si="26"/>
        <v>0</v>
      </c>
      <c r="AX18" s="56">
        <f t="shared" si="27"/>
        <v>0</v>
      </c>
      <c r="AY18" s="56">
        <f t="shared" si="28"/>
        <v>0</v>
      </c>
      <c r="AZ18" s="56">
        <f t="shared" si="29"/>
        <v>0</v>
      </c>
      <c r="BA18" s="56">
        <f t="shared" si="30"/>
        <v>0</v>
      </c>
      <c r="BB18" s="56">
        <f t="shared" si="31"/>
        <v>0</v>
      </c>
      <c r="BC18" s="56">
        <f t="shared" si="32"/>
        <v>0</v>
      </c>
      <c r="BD18" s="158">
        <f t="shared" si="33"/>
        <v>0</v>
      </c>
      <c r="BE18" s="158">
        <f t="shared" si="34"/>
        <v>0</v>
      </c>
      <c r="BF18" s="158">
        <f t="shared" si="35"/>
        <v>0</v>
      </c>
      <c r="BG18" s="158">
        <f t="shared" si="36"/>
        <v>0</v>
      </c>
    </row>
    <row r="19" spans="1:59" s="36" customFormat="1" ht="18" customHeight="1" x14ac:dyDescent="0.25">
      <c r="A19" s="58"/>
      <c r="B19" s="40" t="s">
        <v>50</v>
      </c>
      <c r="C19" s="163"/>
      <c r="D19" s="12"/>
      <c r="E19" s="12"/>
      <c r="F19" s="13"/>
      <c r="G19" s="42">
        <f>IFERROR((K19+L19)/(I19+J19),0)</f>
        <v>0.5</v>
      </c>
      <c r="H19" s="42">
        <f>IFERROR((M19+N19)/(I19+J19),0)</f>
        <v>0.5</v>
      </c>
      <c r="I19" s="12">
        <f t="shared" ref="I19:BG19" si="37">ROUND(SUBTOTAL(9,I9:I18),0)</f>
        <v>10000</v>
      </c>
      <c r="J19" s="12">
        <f t="shared" si="37"/>
        <v>10000</v>
      </c>
      <c r="K19" s="12">
        <f t="shared" si="37"/>
        <v>5000</v>
      </c>
      <c r="L19" s="12">
        <f t="shared" si="37"/>
        <v>5000</v>
      </c>
      <c r="M19" s="12">
        <f t="shared" si="37"/>
        <v>5000</v>
      </c>
      <c r="N19" s="12">
        <f t="shared" si="37"/>
        <v>5000</v>
      </c>
      <c r="O19" s="12">
        <f t="shared" si="37"/>
        <v>0</v>
      </c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>
        <f t="shared" si="37"/>
        <v>5000</v>
      </c>
      <c r="AG19" s="12">
        <f t="shared" si="37"/>
        <v>5000</v>
      </c>
      <c r="AH19" s="12">
        <f t="shared" si="37"/>
        <v>5000</v>
      </c>
      <c r="AI19" s="12">
        <f t="shared" si="37"/>
        <v>5000</v>
      </c>
      <c r="AJ19" s="12">
        <f t="shared" si="37"/>
        <v>0</v>
      </c>
      <c r="AK19" s="12">
        <f t="shared" si="37"/>
        <v>0</v>
      </c>
      <c r="AL19" s="12">
        <f t="shared" si="37"/>
        <v>0</v>
      </c>
      <c r="AM19" s="12">
        <f t="shared" si="37"/>
        <v>0</v>
      </c>
      <c r="AN19" s="12">
        <f t="shared" si="37"/>
        <v>0</v>
      </c>
      <c r="AO19" s="12">
        <f t="shared" si="37"/>
        <v>0</v>
      </c>
      <c r="AP19" s="12">
        <f t="shared" si="37"/>
        <v>0</v>
      </c>
      <c r="AQ19" s="12">
        <f t="shared" si="37"/>
        <v>0</v>
      </c>
      <c r="AR19" s="12">
        <f t="shared" si="37"/>
        <v>0</v>
      </c>
      <c r="AS19" s="12">
        <f t="shared" si="37"/>
        <v>0</v>
      </c>
      <c r="AT19" s="12">
        <f t="shared" si="37"/>
        <v>0</v>
      </c>
      <c r="AU19" s="12">
        <f t="shared" si="37"/>
        <v>0</v>
      </c>
      <c r="AV19" s="12">
        <f t="shared" si="37"/>
        <v>0</v>
      </c>
      <c r="AW19" s="12">
        <f t="shared" si="37"/>
        <v>0</v>
      </c>
      <c r="AX19" s="12">
        <f t="shared" si="37"/>
        <v>0</v>
      </c>
      <c r="AY19" s="12">
        <f t="shared" si="37"/>
        <v>0</v>
      </c>
      <c r="AZ19" s="12">
        <f t="shared" si="37"/>
        <v>0</v>
      </c>
      <c r="BA19" s="12">
        <f t="shared" si="37"/>
        <v>0</v>
      </c>
      <c r="BB19" s="12">
        <f t="shared" si="37"/>
        <v>0</v>
      </c>
      <c r="BC19" s="12">
        <f t="shared" si="37"/>
        <v>0</v>
      </c>
      <c r="BD19" s="12">
        <f t="shared" si="37"/>
        <v>10000</v>
      </c>
      <c r="BE19" s="12">
        <f t="shared" si="37"/>
        <v>10000</v>
      </c>
      <c r="BF19" s="12">
        <f t="shared" si="37"/>
        <v>0</v>
      </c>
      <c r="BG19" s="12">
        <f t="shared" si="37"/>
        <v>0</v>
      </c>
    </row>
    <row r="20" spans="1:59" s="69" customFormat="1" ht="18" customHeight="1" x14ac:dyDescent="0.25">
      <c r="A20" s="113" t="s">
        <v>101</v>
      </c>
      <c r="B20" s="114" t="s">
        <v>102</v>
      </c>
      <c r="C20" s="136"/>
      <c r="D20" s="137"/>
      <c r="E20" s="137"/>
      <c r="F20" s="137"/>
      <c r="G20" s="136"/>
      <c r="H20" s="136"/>
      <c r="I20" s="55">
        <f t="shared" ref="I20:I31" si="38">IFERROR(ROUND((D20*E20),0),0)</f>
        <v>0</v>
      </c>
      <c r="J20" s="55">
        <f t="shared" ref="J20:J31" si="39">IFERROR(ROUND((D20*F20),0),0)</f>
        <v>0</v>
      </c>
      <c r="K20" s="55">
        <f t="shared" ref="K20:K31" si="40">IFERROR(ROUND(I20*G20,2),0)</f>
        <v>0</v>
      </c>
      <c r="L20" s="55">
        <f t="shared" ref="L20:L31" si="41">IFERROR(ROUND(J20*G20,2),0)</f>
        <v>0</v>
      </c>
      <c r="M20" s="55">
        <f t="shared" ref="M20:M31" si="42">IFERROR(ROUND(I20*H20,2),0)</f>
        <v>0</v>
      </c>
      <c r="N20" s="55">
        <f t="shared" ref="N20:N31" si="43">IFERROR(ROUND(J20*H20,2),0)</f>
        <v>0</v>
      </c>
      <c r="O20" s="55"/>
      <c r="P20" s="71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158">
        <f t="shared" ref="AC20:AC31" si="44">ROUND(SUM(Q20:AB20),2)</f>
        <v>0</v>
      </c>
      <c r="AD20" s="158">
        <f t="shared" ref="AD20:AD31" si="45">ROUND((E20+F20)-AC20,2)</f>
        <v>0</v>
      </c>
      <c r="AE20" s="158"/>
      <c r="AF20" s="56">
        <f t="shared" ref="AF20:AF31" si="46">IFERROR(ROUND((($D20*$Q20)*$G20),2),0)</f>
        <v>0</v>
      </c>
      <c r="AG20" s="56">
        <f t="shared" ref="AG20:AG31" si="47">IFERROR(ROUND((($D20*$Q20)*$H20),2),0)</f>
        <v>0</v>
      </c>
      <c r="AH20" s="56">
        <f t="shared" ref="AH20:AH31" si="48">IFERROR(ROUND((($D20*$R20)*$G20),2),0)</f>
        <v>0</v>
      </c>
      <c r="AI20" s="56">
        <f t="shared" ref="AI20:AI31" si="49">IFERROR(ROUND((($D20*$R20)*$H20),2),0)</f>
        <v>0</v>
      </c>
      <c r="AJ20" s="56">
        <f t="shared" ref="AJ20:AJ31" si="50">IFERROR(ROUND((($D20*$S20)*$G20),2),0)</f>
        <v>0</v>
      </c>
      <c r="AK20" s="56">
        <f t="shared" ref="AK20:AK31" si="51">IFERROR(ROUND((($D20*$S20)*$H20),2),0)</f>
        <v>0</v>
      </c>
      <c r="AL20" s="56">
        <f t="shared" ref="AL20:AL31" si="52">IFERROR(ROUND((($D20*$T20)*$G20),2),0)</f>
        <v>0</v>
      </c>
      <c r="AM20" s="56">
        <f t="shared" ref="AM20:AM31" si="53">IFERROR(ROUND((($D20*$T20)*$H20),2),0)</f>
        <v>0</v>
      </c>
      <c r="AN20" s="56">
        <f t="shared" ref="AN20:AN31" si="54">IFERROR(ROUND((($D20*$U20)*$G20),2),0)</f>
        <v>0</v>
      </c>
      <c r="AO20" s="56">
        <f t="shared" ref="AO20:AO31" si="55">IFERROR(ROUND((($D20*$U20)*$H20),2),0)</f>
        <v>0</v>
      </c>
      <c r="AP20" s="56">
        <f t="shared" ref="AP20:AP31" si="56">IFERROR(ROUND((($D20*$V20)*$G20),2),0)</f>
        <v>0</v>
      </c>
      <c r="AQ20" s="56">
        <f t="shared" ref="AQ20:AQ31" si="57">IFERROR(ROUND((($D20*$V20)*$H20),2),0)</f>
        <v>0</v>
      </c>
      <c r="AR20" s="56">
        <f t="shared" ref="AR20:AR31" si="58">IFERROR(ROUND((($D20*$W20)*$G20),2),0)</f>
        <v>0</v>
      </c>
      <c r="AS20" s="56">
        <f t="shared" ref="AS20:AS31" si="59">IFERROR(ROUND((($D20*$W20)*$H20),2),0)</f>
        <v>0</v>
      </c>
      <c r="AT20" s="56">
        <f t="shared" ref="AT20:AT31" si="60">IFERROR(ROUND((($D20*$X20)*$G20),2),0)</f>
        <v>0</v>
      </c>
      <c r="AU20" s="56">
        <f t="shared" ref="AU20:AU31" si="61">IFERROR(ROUND((($D20*$X20)*$H20),2),0)</f>
        <v>0</v>
      </c>
      <c r="AV20" s="56">
        <f t="shared" ref="AV20:AV31" si="62">IFERROR(ROUND((($D20*$Y20)*$G20),2),0)</f>
        <v>0</v>
      </c>
      <c r="AW20" s="56">
        <f t="shared" ref="AW20:AW31" si="63">IFERROR(ROUND((($D20*$Y20)*$H20),2),0)</f>
        <v>0</v>
      </c>
      <c r="AX20" s="56">
        <f t="shared" ref="AX20:AX31" si="64">IFERROR(ROUND((($D20*$Z20)*$G20),2),0)</f>
        <v>0</v>
      </c>
      <c r="AY20" s="56">
        <f t="shared" ref="AY20:AY31" si="65">IFERROR(ROUND((($D20*$Z20)*$H20),2),0)</f>
        <v>0</v>
      </c>
      <c r="AZ20" s="56">
        <f t="shared" ref="AZ20:AZ31" si="66">IFERROR(ROUND((($D20*$AA20)*$G20),2),0)</f>
        <v>0</v>
      </c>
      <c r="BA20" s="56">
        <f t="shared" ref="BA20:BA31" si="67">IFERROR(ROUND((($D20*$AA20)*$H20),2),0)</f>
        <v>0</v>
      </c>
      <c r="BB20" s="56">
        <f t="shared" ref="BB20:BB31" si="68">IFERROR(ROUND((($D20*$AB20)*$G20),2),0)</f>
        <v>0</v>
      </c>
      <c r="BC20" s="56">
        <f t="shared" ref="BC20:BC31" si="69">IFERROR(ROUND((($D20*$AB20)*$H20),2),0)</f>
        <v>0</v>
      </c>
      <c r="BD20" s="158">
        <f t="shared" ref="BD20:BD31" si="70">ROUND(AF20+AH20+AJ20+AL20+AN20+AP20+AR20+AT20+AV20+AX20+AZ20+BB20,2)</f>
        <v>0</v>
      </c>
      <c r="BE20" s="158">
        <f t="shared" ref="BE20:BE31" si="71">ROUND(AG20+AI20+AK20+AM20+AO20+AQ20+AS20+AU20+AW20+AY20+BA20+BC20,2)</f>
        <v>0</v>
      </c>
      <c r="BF20" s="158">
        <f t="shared" ref="BF20:BF31" si="72">ROUND((K20+L20)-BD20,2)</f>
        <v>0</v>
      </c>
      <c r="BG20" s="158">
        <f t="shared" ref="BG20:BG31" si="73">ROUND((M20+N20)-BE20,2)</f>
        <v>0</v>
      </c>
    </row>
    <row r="21" spans="1:59" s="102" customFormat="1" ht="18" customHeight="1" x14ac:dyDescent="0.25">
      <c r="A21" s="100" t="s">
        <v>103</v>
      </c>
      <c r="B21" s="115"/>
      <c r="C21" s="136"/>
      <c r="D21" s="137"/>
      <c r="E21" s="137"/>
      <c r="F21" s="137"/>
      <c r="G21" s="136"/>
      <c r="H21" s="136"/>
      <c r="I21" s="55">
        <f t="shared" si="38"/>
        <v>0</v>
      </c>
      <c r="J21" s="55">
        <f t="shared" si="39"/>
        <v>0</v>
      </c>
      <c r="K21" s="55">
        <f t="shared" si="40"/>
        <v>0</v>
      </c>
      <c r="L21" s="55">
        <f t="shared" si="41"/>
        <v>0</v>
      </c>
      <c r="M21" s="55">
        <f t="shared" si="42"/>
        <v>0</v>
      </c>
      <c r="N21" s="55">
        <f t="shared" si="43"/>
        <v>0</v>
      </c>
      <c r="O21" s="55"/>
      <c r="P21" s="71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158">
        <f t="shared" si="44"/>
        <v>0</v>
      </c>
      <c r="AD21" s="158">
        <f t="shared" si="45"/>
        <v>0</v>
      </c>
      <c r="AE21" s="158"/>
      <c r="AF21" s="56">
        <f t="shared" si="46"/>
        <v>0</v>
      </c>
      <c r="AG21" s="56">
        <f t="shared" si="47"/>
        <v>0</v>
      </c>
      <c r="AH21" s="56">
        <f t="shared" si="48"/>
        <v>0</v>
      </c>
      <c r="AI21" s="56">
        <f t="shared" si="49"/>
        <v>0</v>
      </c>
      <c r="AJ21" s="56">
        <f t="shared" si="50"/>
        <v>0</v>
      </c>
      <c r="AK21" s="56">
        <f t="shared" si="51"/>
        <v>0</v>
      </c>
      <c r="AL21" s="56">
        <f t="shared" si="52"/>
        <v>0</v>
      </c>
      <c r="AM21" s="56">
        <f t="shared" si="53"/>
        <v>0</v>
      </c>
      <c r="AN21" s="56">
        <f t="shared" si="54"/>
        <v>0</v>
      </c>
      <c r="AO21" s="56">
        <f t="shared" si="55"/>
        <v>0</v>
      </c>
      <c r="AP21" s="56">
        <f t="shared" si="56"/>
        <v>0</v>
      </c>
      <c r="AQ21" s="56">
        <f t="shared" si="57"/>
        <v>0</v>
      </c>
      <c r="AR21" s="56">
        <f t="shared" si="58"/>
        <v>0</v>
      </c>
      <c r="AS21" s="56">
        <f t="shared" si="59"/>
        <v>0</v>
      </c>
      <c r="AT21" s="56">
        <f t="shared" si="60"/>
        <v>0</v>
      </c>
      <c r="AU21" s="56">
        <f t="shared" si="61"/>
        <v>0</v>
      </c>
      <c r="AV21" s="56">
        <f t="shared" si="62"/>
        <v>0</v>
      </c>
      <c r="AW21" s="56">
        <f t="shared" si="63"/>
        <v>0</v>
      </c>
      <c r="AX21" s="56">
        <f t="shared" si="64"/>
        <v>0</v>
      </c>
      <c r="AY21" s="56">
        <f t="shared" si="65"/>
        <v>0</v>
      </c>
      <c r="AZ21" s="56">
        <f t="shared" si="66"/>
        <v>0</v>
      </c>
      <c r="BA21" s="56">
        <f t="shared" si="67"/>
        <v>0</v>
      </c>
      <c r="BB21" s="56">
        <f t="shared" si="68"/>
        <v>0</v>
      </c>
      <c r="BC21" s="56">
        <f t="shared" si="69"/>
        <v>0</v>
      </c>
      <c r="BD21" s="158">
        <f t="shared" si="70"/>
        <v>0</v>
      </c>
      <c r="BE21" s="158">
        <f t="shared" si="71"/>
        <v>0</v>
      </c>
      <c r="BF21" s="158">
        <f t="shared" si="72"/>
        <v>0</v>
      </c>
      <c r="BG21" s="158">
        <f t="shared" si="73"/>
        <v>0</v>
      </c>
    </row>
    <row r="22" spans="1:59" s="102" customFormat="1" ht="18" customHeight="1" x14ac:dyDescent="0.25">
      <c r="A22" s="100" t="s">
        <v>104</v>
      </c>
      <c r="B22" s="115"/>
      <c r="C22" s="136"/>
      <c r="D22" s="137"/>
      <c r="E22" s="137"/>
      <c r="F22" s="137"/>
      <c r="G22" s="136"/>
      <c r="H22" s="136"/>
      <c r="I22" s="55">
        <f t="shared" si="38"/>
        <v>0</v>
      </c>
      <c r="J22" s="55">
        <f t="shared" si="39"/>
        <v>0</v>
      </c>
      <c r="K22" s="55">
        <f t="shared" si="40"/>
        <v>0</v>
      </c>
      <c r="L22" s="55">
        <f t="shared" si="41"/>
        <v>0</v>
      </c>
      <c r="M22" s="55">
        <f t="shared" si="42"/>
        <v>0</v>
      </c>
      <c r="N22" s="55">
        <f t="shared" si="43"/>
        <v>0</v>
      </c>
      <c r="O22" s="55"/>
      <c r="P22" s="71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158">
        <f t="shared" si="44"/>
        <v>0</v>
      </c>
      <c r="AD22" s="158">
        <f t="shared" si="45"/>
        <v>0</v>
      </c>
      <c r="AE22" s="158"/>
      <c r="AF22" s="56">
        <f t="shared" si="46"/>
        <v>0</v>
      </c>
      <c r="AG22" s="56">
        <f t="shared" si="47"/>
        <v>0</v>
      </c>
      <c r="AH22" s="56">
        <f t="shared" si="48"/>
        <v>0</v>
      </c>
      <c r="AI22" s="56">
        <f t="shared" si="49"/>
        <v>0</v>
      </c>
      <c r="AJ22" s="56">
        <f t="shared" si="50"/>
        <v>0</v>
      </c>
      <c r="AK22" s="56">
        <f t="shared" si="51"/>
        <v>0</v>
      </c>
      <c r="AL22" s="56">
        <f t="shared" si="52"/>
        <v>0</v>
      </c>
      <c r="AM22" s="56">
        <f t="shared" si="53"/>
        <v>0</v>
      </c>
      <c r="AN22" s="56">
        <f t="shared" si="54"/>
        <v>0</v>
      </c>
      <c r="AO22" s="56">
        <f t="shared" si="55"/>
        <v>0</v>
      </c>
      <c r="AP22" s="56">
        <f t="shared" si="56"/>
        <v>0</v>
      </c>
      <c r="AQ22" s="56">
        <f t="shared" si="57"/>
        <v>0</v>
      </c>
      <c r="AR22" s="56">
        <f t="shared" si="58"/>
        <v>0</v>
      </c>
      <c r="AS22" s="56">
        <f t="shared" si="59"/>
        <v>0</v>
      </c>
      <c r="AT22" s="56">
        <f t="shared" si="60"/>
        <v>0</v>
      </c>
      <c r="AU22" s="56">
        <f t="shared" si="61"/>
        <v>0</v>
      </c>
      <c r="AV22" s="56">
        <f t="shared" si="62"/>
        <v>0</v>
      </c>
      <c r="AW22" s="56">
        <f t="shared" si="63"/>
        <v>0</v>
      </c>
      <c r="AX22" s="56">
        <f t="shared" si="64"/>
        <v>0</v>
      </c>
      <c r="AY22" s="56">
        <f t="shared" si="65"/>
        <v>0</v>
      </c>
      <c r="AZ22" s="56">
        <f t="shared" si="66"/>
        <v>0</v>
      </c>
      <c r="BA22" s="56">
        <f t="shared" si="67"/>
        <v>0</v>
      </c>
      <c r="BB22" s="56">
        <f t="shared" si="68"/>
        <v>0</v>
      </c>
      <c r="BC22" s="56">
        <f t="shared" si="69"/>
        <v>0</v>
      </c>
      <c r="BD22" s="158">
        <f t="shared" si="70"/>
        <v>0</v>
      </c>
      <c r="BE22" s="158">
        <f t="shared" si="71"/>
        <v>0</v>
      </c>
      <c r="BF22" s="158">
        <f t="shared" si="72"/>
        <v>0</v>
      </c>
      <c r="BG22" s="158">
        <f t="shared" si="73"/>
        <v>0</v>
      </c>
    </row>
    <row r="23" spans="1:59" s="102" customFormat="1" ht="18" customHeight="1" x14ac:dyDescent="0.25">
      <c r="A23" s="100" t="s">
        <v>105</v>
      </c>
      <c r="B23" s="115"/>
      <c r="C23" s="136"/>
      <c r="D23" s="137"/>
      <c r="E23" s="137"/>
      <c r="F23" s="137"/>
      <c r="G23" s="136"/>
      <c r="H23" s="136"/>
      <c r="I23" s="55">
        <f t="shared" si="38"/>
        <v>0</v>
      </c>
      <c r="J23" s="55">
        <f t="shared" si="39"/>
        <v>0</v>
      </c>
      <c r="K23" s="55">
        <f t="shared" si="40"/>
        <v>0</v>
      </c>
      <c r="L23" s="55">
        <f t="shared" si="41"/>
        <v>0</v>
      </c>
      <c r="M23" s="55">
        <f t="shared" si="42"/>
        <v>0</v>
      </c>
      <c r="N23" s="55">
        <f t="shared" si="43"/>
        <v>0</v>
      </c>
      <c r="O23" s="55"/>
      <c r="P23" s="71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158">
        <f t="shared" si="44"/>
        <v>0</v>
      </c>
      <c r="AD23" s="158">
        <f t="shared" si="45"/>
        <v>0</v>
      </c>
      <c r="AE23" s="158"/>
      <c r="AF23" s="56">
        <f t="shared" si="46"/>
        <v>0</v>
      </c>
      <c r="AG23" s="56">
        <f t="shared" si="47"/>
        <v>0</v>
      </c>
      <c r="AH23" s="56">
        <f t="shared" si="48"/>
        <v>0</v>
      </c>
      <c r="AI23" s="56">
        <f t="shared" si="49"/>
        <v>0</v>
      </c>
      <c r="AJ23" s="56">
        <f t="shared" si="50"/>
        <v>0</v>
      </c>
      <c r="AK23" s="56">
        <f t="shared" si="51"/>
        <v>0</v>
      </c>
      <c r="AL23" s="56">
        <f t="shared" si="52"/>
        <v>0</v>
      </c>
      <c r="AM23" s="56">
        <f t="shared" si="53"/>
        <v>0</v>
      </c>
      <c r="AN23" s="56">
        <f t="shared" si="54"/>
        <v>0</v>
      </c>
      <c r="AO23" s="56">
        <f t="shared" si="55"/>
        <v>0</v>
      </c>
      <c r="AP23" s="56">
        <f t="shared" si="56"/>
        <v>0</v>
      </c>
      <c r="AQ23" s="56">
        <f t="shared" si="57"/>
        <v>0</v>
      </c>
      <c r="AR23" s="56">
        <f t="shared" si="58"/>
        <v>0</v>
      </c>
      <c r="AS23" s="56">
        <f t="shared" si="59"/>
        <v>0</v>
      </c>
      <c r="AT23" s="56">
        <f t="shared" si="60"/>
        <v>0</v>
      </c>
      <c r="AU23" s="56">
        <f t="shared" si="61"/>
        <v>0</v>
      </c>
      <c r="AV23" s="56">
        <f t="shared" si="62"/>
        <v>0</v>
      </c>
      <c r="AW23" s="56">
        <f t="shared" si="63"/>
        <v>0</v>
      </c>
      <c r="AX23" s="56">
        <f t="shared" si="64"/>
        <v>0</v>
      </c>
      <c r="AY23" s="56">
        <f t="shared" si="65"/>
        <v>0</v>
      </c>
      <c r="AZ23" s="56">
        <f t="shared" si="66"/>
        <v>0</v>
      </c>
      <c r="BA23" s="56">
        <f t="shared" si="67"/>
        <v>0</v>
      </c>
      <c r="BB23" s="56">
        <f t="shared" si="68"/>
        <v>0</v>
      </c>
      <c r="BC23" s="56">
        <f t="shared" si="69"/>
        <v>0</v>
      </c>
      <c r="BD23" s="158">
        <f t="shared" si="70"/>
        <v>0</v>
      </c>
      <c r="BE23" s="158">
        <f t="shared" si="71"/>
        <v>0</v>
      </c>
      <c r="BF23" s="158">
        <f t="shared" si="72"/>
        <v>0</v>
      </c>
      <c r="BG23" s="158">
        <f t="shared" si="73"/>
        <v>0</v>
      </c>
    </row>
    <row r="24" spans="1:59" s="102" customFormat="1" ht="18" customHeight="1" x14ac:dyDescent="0.25">
      <c r="A24" s="100" t="s">
        <v>106</v>
      </c>
      <c r="B24" s="115"/>
      <c r="C24" s="136"/>
      <c r="D24" s="137"/>
      <c r="E24" s="137"/>
      <c r="F24" s="137"/>
      <c r="G24" s="136"/>
      <c r="H24" s="136"/>
      <c r="I24" s="55">
        <f t="shared" si="38"/>
        <v>0</v>
      </c>
      <c r="J24" s="55">
        <f t="shared" si="39"/>
        <v>0</v>
      </c>
      <c r="K24" s="55">
        <f t="shared" si="40"/>
        <v>0</v>
      </c>
      <c r="L24" s="55">
        <f t="shared" si="41"/>
        <v>0</v>
      </c>
      <c r="M24" s="55">
        <f t="shared" si="42"/>
        <v>0</v>
      </c>
      <c r="N24" s="55">
        <f t="shared" si="43"/>
        <v>0</v>
      </c>
      <c r="O24" s="55"/>
      <c r="P24" s="71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158">
        <f t="shared" si="44"/>
        <v>0</v>
      </c>
      <c r="AD24" s="158">
        <f t="shared" si="45"/>
        <v>0</v>
      </c>
      <c r="AE24" s="158"/>
      <c r="AF24" s="56">
        <f t="shared" si="46"/>
        <v>0</v>
      </c>
      <c r="AG24" s="56">
        <f t="shared" si="47"/>
        <v>0</v>
      </c>
      <c r="AH24" s="56">
        <f t="shared" si="48"/>
        <v>0</v>
      </c>
      <c r="AI24" s="56">
        <f t="shared" si="49"/>
        <v>0</v>
      </c>
      <c r="AJ24" s="56">
        <f t="shared" si="50"/>
        <v>0</v>
      </c>
      <c r="AK24" s="56">
        <f t="shared" si="51"/>
        <v>0</v>
      </c>
      <c r="AL24" s="56">
        <f t="shared" si="52"/>
        <v>0</v>
      </c>
      <c r="AM24" s="56">
        <f t="shared" si="53"/>
        <v>0</v>
      </c>
      <c r="AN24" s="56">
        <f t="shared" si="54"/>
        <v>0</v>
      </c>
      <c r="AO24" s="56">
        <f t="shared" si="55"/>
        <v>0</v>
      </c>
      <c r="AP24" s="56">
        <f t="shared" si="56"/>
        <v>0</v>
      </c>
      <c r="AQ24" s="56">
        <f t="shared" si="57"/>
        <v>0</v>
      </c>
      <c r="AR24" s="56">
        <f t="shared" si="58"/>
        <v>0</v>
      </c>
      <c r="AS24" s="56">
        <f t="shared" si="59"/>
        <v>0</v>
      </c>
      <c r="AT24" s="56">
        <f t="shared" si="60"/>
        <v>0</v>
      </c>
      <c r="AU24" s="56">
        <f t="shared" si="61"/>
        <v>0</v>
      </c>
      <c r="AV24" s="56">
        <f t="shared" si="62"/>
        <v>0</v>
      </c>
      <c r="AW24" s="56">
        <f t="shared" si="63"/>
        <v>0</v>
      </c>
      <c r="AX24" s="56">
        <f t="shared" si="64"/>
        <v>0</v>
      </c>
      <c r="AY24" s="56">
        <f t="shared" si="65"/>
        <v>0</v>
      </c>
      <c r="AZ24" s="56">
        <f t="shared" si="66"/>
        <v>0</v>
      </c>
      <c r="BA24" s="56">
        <f t="shared" si="67"/>
        <v>0</v>
      </c>
      <c r="BB24" s="56">
        <f t="shared" si="68"/>
        <v>0</v>
      </c>
      <c r="BC24" s="56">
        <f t="shared" si="69"/>
        <v>0</v>
      </c>
      <c r="BD24" s="158">
        <f t="shared" si="70"/>
        <v>0</v>
      </c>
      <c r="BE24" s="158">
        <f t="shared" si="71"/>
        <v>0</v>
      </c>
      <c r="BF24" s="158">
        <f t="shared" si="72"/>
        <v>0</v>
      </c>
      <c r="BG24" s="158">
        <f t="shared" si="73"/>
        <v>0</v>
      </c>
    </row>
    <row r="25" spans="1:59" s="102" customFormat="1" ht="18" customHeight="1" x14ac:dyDescent="0.25">
      <c r="A25" s="100" t="s">
        <v>107</v>
      </c>
      <c r="B25" s="115"/>
      <c r="C25" s="136"/>
      <c r="D25" s="137"/>
      <c r="E25" s="137"/>
      <c r="F25" s="137"/>
      <c r="G25" s="136"/>
      <c r="H25" s="136"/>
      <c r="I25" s="55">
        <f t="shared" si="38"/>
        <v>0</v>
      </c>
      <c r="J25" s="55">
        <f t="shared" si="39"/>
        <v>0</v>
      </c>
      <c r="K25" s="55">
        <f t="shared" si="40"/>
        <v>0</v>
      </c>
      <c r="L25" s="55">
        <f t="shared" si="41"/>
        <v>0</v>
      </c>
      <c r="M25" s="55">
        <f t="shared" si="42"/>
        <v>0</v>
      </c>
      <c r="N25" s="55">
        <f t="shared" si="43"/>
        <v>0</v>
      </c>
      <c r="O25" s="55"/>
      <c r="P25" s="71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158">
        <f t="shared" si="44"/>
        <v>0</v>
      </c>
      <c r="AD25" s="158">
        <f t="shared" si="45"/>
        <v>0</v>
      </c>
      <c r="AE25" s="158"/>
      <c r="AF25" s="56">
        <f t="shared" si="46"/>
        <v>0</v>
      </c>
      <c r="AG25" s="56">
        <f t="shared" si="47"/>
        <v>0</v>
      </c>
      <c r="AH25" s="56">
        <f t="shared" si="48"/>
        <v>0</v>
      </c>
      <c r="AI25" s="56">
        <f t="shared" si="49"/>
        <v>0</v>
      </c>
      <c r="AJ25" s="56">
        <f t="shared" si="50"/>
        <v>0</v>
      </c>
      <c r="AK25" s="56">
        <f t="shared" si="51"/>
        <v>0</v>
      </c>
      <c r="AL25" s="56">
        <f t="shared" si="52"/>
        <v>0</v>
      </c>
      <c r="AM25" s="56">
        <f t="shared" si="53"/>
        <v>0</v>
      </c>
      <c r="AN25" s="56">
        <f t="shared" si="54"/>
        <v>0</v>
      </c>
      <c r="AO25" s="56">
        <f t="shared" si="55"/>
        <v>0</v>
      </c>
      <c r="AP25" s="56">
        <f t="shared" si="56"/>
        <v>0</v>
      </c>
      <c r="AQ25" s="56">
        <f t="shared" si="57"/>
        <v>0</v>
      </c>
      <c r="AR25" s="56">
        <f t="shared" si="58"/>
        <v>0</v>
      </c>
      <c r="AS25" s="56">
        <f t="shared" si="59"/>
        <v>0</v>
      </c>
      <c r="AT25" s="56">
        <f t="shared" si="60"/>
        <v>0</v>
      </c>
      <c r="AU25" s="56">
        <f t="shared" si="61"/>
        <v>0</v>
      </c>
      <c r="AV25" s="56">
        <f t="shared" si="62"/>
        <v>0</v>
      </c>
      <c r="AW25" s="56">
        <f t="shared" si="63"/>
        <v>0</v>
      </c>
      <c r="AX25" s="56">
        <f t="shared" si="64"/>
        <v>0</v>
      </c>
      <c r="AY25" s="56">
        <f t="shared" si="65"/>
        <v>0</v>
      </c>
      <c r="AZ25" s="56">
        <f t="shared" si="66"/>
        <v>0</v>
      </c>
      <c r="BA25" s="56">
        <f t="shared" si="67"/>
        <v>0</v>
      </c>
      <c r="BB25" s="56">
        <f t="shared" si="68"/>
        <v>0</v>
      </c>
      <c r="BC25" s="56">
        <f t="shared" si="69"/>
        <v>0</v>
      </c>
      <c r="BD25" s="158">
        <f t="shared" si="70"/>
        <v>0</v>
      </c>
      <c r="BE25" s="158">
        <f t="shared" si="71"/>
        <v>0</v>
      </c>
      <c r="BF25" s="158">
        <f t="shared" si="72"/>
        <v>0</v>
      </c>
      <c r="BG25" s="158">
        <f t="shared" si="73"/>
        <v>0</v>
      </c>
    </row>
    <row r="26" spans="1:59" s="102" customFormat="1" ht="18" customHeight="1" x14ac:dyDescent="0.25">
      <c r="A26" s="100" t="s">
        <v>108</v>
      </c>
      <c r="B26" s="115"/>
      <c r="C26" s="136"/>
      <c r="D26" s="137"/>
      <c r="E26" s="137"/>
      <c r="F26" s="137"/>
      <c r="G26" s="136"/>
      <c r="H26" s="136"/>
      <c r="I26" s="55">
        <f t="shared" si="38"/>
        <v>0</v>
      </c>
      <c r="J26" s="55">
        <f t="shared" si="39"/>
        <v>0</v>
      </c>
      <c r="K26" s="55">
        <f t="shared" si="40"/>
        <v>0</v>
      </c>
      <c r="L26" s="55">
        <f t="shared" si="41"/>
        <v>0</v>
      </c>
      <c r="M26" s="55">
        <f t="shared" si="42"/>
        <v>0</v>
      </c>
      <c r="N26" s="55">
        <f t="shared" si="43"/>
        <v>0</v>
      </c>
      <c r="O26" s="55"/>
      <c r="P26" s="71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158">
        <f t="shared" si="44"/>
        <v>0</v>
      </c>
      <c r="AD26" s="158">
        <f t="shared" si="45"/>
        <v>0</v>
      </c>
      <c r="AE26" s="158"/>
      <c r="AF26" s="56">
        <f t="shared" si="46"/>
        <v>0</v>
      </c>
      <c r="AG26" s="56">
        <f t="shared" si="47"/>
        <v>0</v>
      </c>
      <c r="AH26" s="56">
        <f t="shared" si="48"/>
        <v>0</v>
      </c>
      <c r="AI26" s="56">
        <f t="shared" si="49"/>
        <v>0</v>
      </c>
      <c r="AJ26" s="56">
        <f t="shared" si="50"/>
        <v>0</v>
      </c>
      <c r="AK26" s="56">
        <f t="shared" si="51"/>
        <v>0</v>
      </c>
      <c r="AL26" s="56">
        <f t="shared" si="52"/>
        <v>0</v>
      </c>
      <c r="AM26" s="56">
        <f t="shared" si="53"/>
        <v>0</v>
      </c>
      <c r="AN26" s="56">
        <f t="shared" si="54"/>
        <v>0</v>
      </c>
      <c r="AO26" s="56">
        <f t="shared" si="55"/>
        <v>0</v>
      </c>
      <c r="AP26" s="56">
        <f t="shared" si="56"/>
        <v>0</v>
      </c>
      <c r="AQ26" s="56">
        <f t="shared" si="57"/>
        <v>0</v>
      </c>
      <c r="AR26" s="56">
        <f t="shared" si="58"/>
        <v>0</v>
      </c>
      <c r="AS26" s="56">
        <f t="shared" si="59"/>
        <v>0</v>
      </c>
      <c r="AT26" s="56">
        <f t="shared" si="60"/>
        <v>0</v>
      </c>
      <c r="AU26" s="56">
        <f t="shared" si="61"/>
        <v>0</v>
      </c>
      <c r="AV26" s="56">
        <f t="shared" si="62"/>
        <v>0</v>
      </c>
      <c r="AW26" s="56">
        <f t="shared" si="63"/>
        <v>0</v>
      </c>
      <c r="AX26" s="56">
        <f t="shared" si="64"/>
        <v>0</v>
      </c>
      <c r="AY26" s="56">
        <f t="shared" si="65"/>
        <v>0</v>
      </c>
      <c r="AZ26" s="56">
        <f t="shared" si="66"/>
        <v>0</v>
      </c>
      <c r="BA26" s="56">
        <f t="shared" si="67"/>
        <v>0</v>
      </c>
      <c r="BB26" s="56">
        <f t="shared" si="68"/>
        <v>0</v>
      </c>
      <c r="BC26" s="56">
        <f t="shared" si="69"/>
        <v>0</v>
      </c>
      <c r="BD26" s="158">
        <f t="shared" si="70"/>
        <v>0</v>
      </c>
      <c r="BE26" s="158">
        <f t="shared" si="71"/>
        <v>0</v>
      </c>
      <c r="BF26" s="158">
        <f t="shared" si="72"/>
        <v>0</v>
      </c>
      <c r="BG26" s="158">
        <f t="shared" si="73"/>
        <v>0</v>
      </c>
    </row>
    <row r="27" spans="1:59" s="102" customFormat="1" ht="18" customHeight="1" x14ac:dyDescent="0.25">
      <c r="A27" s="100" t="s">
        <v>109</v>
      </c>
      <c r="B27" s="87"/>
      <c r="C27" s="136"/>
      <c r="D27" s="137"/>
      <c r="E27" s="137"/>
      <c r="F27" s="137"/>
      <c r="G27" s="136"/>
      <c r="H27" s="136"/>
      <c r="I27" s="55">
        <f t="shared" si="38"/>
        <v>0</v>
      </c>
      <c r="J27" s="55">
        <f t="shared" si="39"/>
        <v>0</v>
      </c>
      <c r="K27" s="55">
        <f t="shared" si="40"/>
        <v>0</v>
      </c>
      <c r="L27" s="55">
        <f t="shared" si="41"/>
        <v>0</v>
      </c>
      <c r="M27" s="55">
        <f t="shared" si="42"/>
        <v>0</v>
      </c>
      <c r="N27" s="55">
        <f t="shared" si="43"/>
        <v>0</v>
      </c>
      <c r="O27" s="55"/>
      <c r="P27" s="71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158">
        <f t="shared" si="44"/>
        <v>0</v>
      </c>
      <c r="AD27" s="158">
        <f t="shared" si="45"/>
        <v>0</v>
      </c>
      <c r="AE27" s="158"/>
      <c r="AF27" s="56">
        <f t="shared" si="46"/>
        <v>0</v>
      </c>
      <c r="AG27" s="56">
        <f t="shared" si="47"/>
        <v>0</v>
      </c>
      <c r="AH27" s="56">
        <f t="shared" si="48"/>
        <v>0</v>
      </c>
      <c r="AI27" s="56">
        <f t="shared" si="49"/>
        <v>0</v>
      </c>
      <c r="AJ27" s="56">
        <f t="shared" si="50"/>
        <v>0</v>
      </c>
      <c r="AK27" s="56">
        <f t="shared" si="51"/>
        <v>0</v>
      </c>
      <c r="AL27" s="56">
        <f t="shared" si="52"/>
        <v>0</v>
      </c>
      <c r="AM27" s="56">
        <f t="shared" si="53"/>
        <v>0</v>
      </c>
      <c r="AN27" s="56">
        <f t="shared" si="54"/>
        <v>0</v>
      </c>
      <c r="AO27" s="56">
        <f t="shared" si="55"/>
        <v>0</v>
      </c>
      <c r="AP27" s="56">
        <f t="shared" si="56"/>
        <v>0</v>
      </c>
      <c r="AQ27" s="56">
        <f t="shared" si="57"/>
        <v>0</v>
      </c>
      <c r="AR27" s="56">
        <f t="shared" si="58"/>
        <v>0</v>
      </c>
      <c r="AS27" s="56">
        <f t="shared" si="59"/>
        <v>0</v>
      </c>
      <c r="AT27" s="56">
        <f t="shared" si="60"/>
        <v>0</v>
      </c>
      <c r="AU27" s="56">
        <f t="shared" si="61"/>
        <v>0</v>
      </c>
      <c r="AV27" s="56">
        <f t="shared" si="62"/>
        <v>0</v>
      </c>
      <c r="AW27" s="56">
        <f t="shared" si="63"/>
        <v>0</v>
      </c>
      <c r="AX27" s="56">
        <f t="shared" si="64"/>
        <v>0</v>
      </c>
      <c r="AY27" s="56">
        <f t="shared" si="65"/>
        <v>0</v>
      </c>
      <c r="AZ27" s="56">
        <f t="shared" si="66"/>
        <v>0</v>
      </c>
      <c r="BA27" s="56">
        <f t="shared" si="67"/>
        <v>0</v>
      </c>
      <c r="BB27" s="56">
        <f t="shared" si="68"/>
        <v>0</v>
      </c>
      <c r="BC27" s="56">
        <f t="shared" si="69"/>
        <v>0</v>
      </c>
      <c r="BD27" s="158">
        <f t="shared" si="70"/>
        <v>0</v>
      </c>
      <c r="BE27" s="158">
        <f t="shared" si="71"/>
        <v>0</v>
      </c>
      <c r="BF27" s="158">
        <f t="shared" si="72"/>
        <v>0</v>
      </c>
      <c r="BG27" s="158">
        <f t="shared" si="73"/>
        <v>0</v>
      </c>
    </row>
    <row r="28" spans="1:59" s="102" customFormat="1" ht="18" customHeight="1" x14ac:dyDescent="0.25">
      <c r="A28" s="100" t="s">
        <v>110</v>
      </c>
      <c r="B28" s="115"/>
      <c r="C28" s="136"/>
      <c r="D28" s="137"/>
      <c r="E28" s="137"/>
      <c r="F28" s="137"/>
      <c r="G28" s="136"/>
      <c r="H28" s="136"/>
      <c r="I28" s="55">
        <f t="shared" si="38"/>
        <v>0</v>
      </c>
      <c r="J28" s="55">
        <f t="shared" si="39"/>
        <v>0</v>
      </c>
      <c r="K28" s="55">
        <f t="shared" si="40"/>
        <v>0</v>
      </c>
      <c r="L28" s="55">
        <f t="shared" si="41"/>
        <v>0</v>
      </c>
      <c r="M28" s="55">
        <f t="shared" si="42"/>
        <v>0</v>
      </c>
      <c r="N28" s="55">
        <f t="shared" si="43"/>
        <v>0</v>
      </c>
      <c r="O28" s="55"/>
      <c r="P28" s="71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158">
        <f t="shared" si="44"/>
        <v>0</v>
      </c>
      <c r="AD28" s="158">
        <f t="shared" si="45"/>
        <v>0</v>
      </c>
      <c r="AE28" s="158"/>
      <c r="AF28" s="56">
        <f t="shared" si="46"/>
        <v>0</v>
      </c>
      <c r="AG28" s="56">
        <f t="shared" si="47"/>
        <v>0</v>
      </c>
      <c r="AH28" s="56">
        <f t="shared" si="48"/>
        <v>0</v>
      </c>
      <c r="AI28" s="56">
        <f t="shared" si="49"/>
        <v>0</v>
      </c>
      <c r="AJ28" s="56">
        <f t="shared" si="50"/>
        <v>0</v>
      </c>
      <c r="AK28" s="56">
        <f t="shared" si="51"/>
        <v>0</v>
      </c>
      <c r="AL28" s="56">
        <f t="shared" si="52"/>
        <v>0</v>
      </c>
      <c r="AM28" s="56">
        <f t="shared" si="53"/>
        <v>0</v>
      </c>
      <c r="AN28" s="56">
        <f t="shared" si="54"/>
        <v>0</v>
      </c>
      <c r="AO28" s="56">
        <f t="shared" si="55"/>
        <v>0</v>
      </c>
      <c r="AP28" s="56">
        <f t="shared" si="56"/>
        <v>0</v>
      </c>
      <c r="AQ28" s="56">
        <f t="shared" si="57"/>
        <v>0</v>
      </c>
      <c r="AR28" s="56">
        <f t="shared" si="58"/>
        <v>0</v>
      </c>
      <c r="AS28" s="56">
        <f t="shared" si="59"/>
        <v>0</v>
      </c>
      <c r="AT28" s="56">
        <f t="shared" si="60"/>
        <v>0</v>
      </c>
      <c r="AU28" s="56">
        <f t="shared" si="61"/>
        <v>0</v>
      </c>
      <c r="AV28" s="56">
        <f t="shared" si="62"/>
        <v>0</v>
      </c>
      <c r="AW28" s="56">
        <f t="shared" si="63"/>
        <v>0</v>
      </c>
      <c r="AX28" s="56">
        <f t="shared" si="64"/>
        <v>0</v>
      </c>
      <c r="AY28" s="56">
        <f t="shared" si="65"/>
        <v>0</v>
      </c>
      <c r="AZ28" s="56">
        <f t="shared" si="66"/>
        <v>0</v>
      </c>
      <c r="BA28" s="56">
        <f t="shared" si="67"/>
        <v>0</v>
      </c>
      <c r="BB28" s="56">
        <f t="shared" si="68"/>
        <v>0</v>
      </c>
      <c r="BC28" s="56">
        <f t="shared" si="69"/>
        <v>0</v>
      </c>
      <c r="BD28" s="158">
        <f t="shared" si="70"/>
        <v>0</v>
      </c>
      <c r="BE28" s="158">
        <f t="shared" si="71"/>
        <v>0</v>
      </c>
      <c r="BF28" s="158">
        <f t="shared" si="72"/>
        <v>0</v>
      </c>
      <c r="BG28" s="158">
        <f t="shared" si="73"/>
        <v>0</v>
      </c>
    </row>
    <row r="29" spans="1:59" s="102" customFormat="1" ht="13.5" customHeight="1" x14ac:dyDescent="0.25">
      <c r="A29" s="100" t="s">
        <v>111</v>
      </c>
      <c r="B29" s="117"/>
      <c r="C29" s="136"/>
      <c r="D29" s="137"/>
      <c r="E29" s="137"/>
      <c r="F29" s="137"/>
      <c r="G29" s="136"/>
      <c r="H29" s="136"/>
      <c r="I29" s="55">
        <f t="shared" si="38"/>
        <v>0</v>
      </c>
      <c r="J29" s="55">
        <f t="shared" si="39"/>
        <v>0</v>
      </c>
      <c r="K29" s="55">
        <f t="shared" si="40"/>
        <v>0</v>
      </c>
      <c r="L29" s="55">
        <f t="shared" si="41"/>
        <v>0</v>
      </c>
      <c r="M29" s="55">
        <f t="shared" si="42"/>
        <v>0</v>
      </c>
      <c r="N29" s="55">
        <f t="shared" si="43"/>
        <v>0</v>
      </c>
      <c r="O29" s="55"/>
      <c r="P29" s="71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158">
        <f t="shared" si="44"/>
        <v>0</v>
      </c>
      <c r="AD29" s="158">
        <f t="shared" si="45"/>
        <v>0</v>
      </c>
      <c r="AE29" s="158"/>
      <c r="AF29" s="56">
        <f t="shared" si="46"/>
        <v>0</v>
      </c>
      <c r="AG29" s="56">
        <f t="shared" si="47"/>
        <v>0</v>
      </c>
      <c r="AH29" s="56">
        <f t="shared" si="48"/>
        <v>0</v>
      </c>
      <c r="AI29" s="56">
        <f t="shared" si="49"/>
        <v>0</v>
      </c>
      <c r="AJ29" s="56">
        <f t="shared" si="50"/>
        <v>0</v>
      </c>
      <c r="AK29" s="56">
        <f t="shared" si="51"/>
        <v>0</v>
      </c>
      <c r="AL29" s="56">
        <f t="shared" si="52"/>
        <v>0</v>
      </c>
      <c r="AM29" s="56">
        <f t="shared" si="53"/>
        <v>0</v>
      </c>
      <c r="AN29" s="56">
        <f t="shared" si="54"/>
        <v>0</v>
      </c>
      <c r="AO29" s="56">
        <f t="shared" si="55"/>
        <v>0</v>
      </c>
      <c r="AP29" s="56">
        <f t="shared" si="56"/>
        <v>0</v>
      </c>
      <c r="AQ29" s="56">
        <f t="shared" si="57"/>
        <v>0</v>
      </c>
      <c r="AR29" s="56">
        <f t="shared" si="58"/>
        <v>0</v>
      </c>
      <c r="AS29" s="56">
        <f t="shared" si="59"/>
        <v>0</v>
      </c>
      <c r="AT29" s="56">
        <f t="shared" si="60"/>
        <v>0</v>
      </c>
      <c r="AU29" s="56">
        <f t="shared" si="61"/>
        <v>0</v>
      </c>
      <c r="AV29" s="56">
        <f t="shared" si="62"/>
        <v>0</v>
      </c>
      <c r="AW29" s="56">
        <f t="shared" si="63"/>
        <v>0</v>
      </c>
      <c r="AX29" s="56">
        <f t="shared" si="64"/>
        <v>0</v>
      </c>
      <c r="AY29" s="56">
        <f t="shared" si="65"/>
        <v>0</v>
      </c>
      <c r="AZ29" s="56">
        <f t="shared" si="66"/>
        <v>0</v>
      </c>
      <c r="BA29" s="56">
        <f t="shared" si="67"/>
        <v>0</v>
      </c>
      <c r="BB29" s="56">
        <f t="shared" si="68"/>
        <v>0</v>
      </c>
      <c r="BC29" s="56">
        <f t="shared" si="69"/>
        <v>0</v>
      </c>
      <c r="BD29" s="158">
        <f t="shared" si="70"/>
        <v>0</v>
      </c>
      <c r="BE29" s="158">
        <f t="shared" si="71"/>
        <v>0</v>
      </c>
      <c r="BF29" s="158">
        <f t="shared" si="72"/>
        <v>0</v>
      </c>
      <c r="BG29" s="158">
        <f t="shared" si="73"/>
        <v>0</v>
      </c>
    </row>
    <row r="30" spans="1:59" s="102" customFormat="1" ht="12" customHeight="1" x14ac:dyDescent="0.25">
      <c r="A30" s="100" t="s">
        <v>112</v>
      </c>
      <c r="B30" s="117"/>
      <c r="C30" s="136"/>
      <c r="D30" s="137"/>
      <c r="E30" s="137"/>
      <c r="F30" s="137"/>
      <c r="G30" s="136"/>
      <c r="H30" s="136"/>
      <c r="I30" s="55">
        <f t="shared" si="38"/>
        <v>0</v>
      </c>
      <c r="J30" s="55">
        <f t="shared" si="39"/>
        <v>0</v>
      </c>
      <c r="K30" s="55">
        <f t="shared" si="40"/>
        <v>0</v>
      </c>
      <c r="L30" s="55">
        <f t="shared" si="41"/>
        <v>0</v>
      </c>
      <c r="M30" s="55">
        <f t="shared" si="42"/>
        <v>0</v>
      </c>
      <c r="N30" s="55">
        <f t="shared" si="43"/>
        <v>0</v>
      </c>
      <c r="O30" s="55"/>
      <c r="P30" s="71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158">
        <f t="shared" si="44"/>
        <v>0</v>
      </c>
      <c r="AD30" s="158">
        <f t="shared" si="45"/>
        <v>0</v>
      </c>
      <c r="AE30" s="158"/>
      <c r="AF30" s="56">
        <f t="shared" si="46"/>
        <v>0</v>
      </c>
      <c r="AG30" s="56">
        <f t="shared" si="47"/>
        <v>0</v>
      </c>
      <c r="AH30" s="56">
        <f t="shared" si="48"/>
        <v>0</v>
      </c>
      <c r="AI30" s="56">
        <f t="shared" si="49"/>
        <v>0</v>
      </c>
      <c r="AJ30" s="56">
        <f t="shared" si="50"/>
        <v>0</v>
      </c>
      <c r="AK30" s="56">
        <f t="shared" si="51"/>
        <v>0</v>
      </c>
      <c r="AL30" s="56">
        <f t="shared" si="52"/>
        <v>0</v>
      </c>
      <c r="AM30" s="56">
        <f t="shared" si="53"/>
        <v>0</v>
      </c>
      <c r="AN30" s="56">
        <f t="shared" si="54"/>
        <v>0</v>
      </c>
      <c r="AO30" s="56">
        <f t="shared" si="55"/>
        <v>0</v>
      </c>
      <c r="AP30" s="56">
        <f t="shared" si="56"/>
        <v>0</v>
      </c>
      <c r="AQ30" s="56">
        <f t="shared" si="57"/>
        <v>0</v>
      </c>
      <c r="AR30" s="56">
        <f t="shared" si="58"/>
        <v>0</v>
      </c>
      <c r="AS30" s="56">
        <f t="shared" si="59"/>
        <v>0</v>
      </c>
      <c r="AT30" s="56">
        <f t="shared" si="60"/>
        <v>0</v>
      </c>
      <c r="AU30" s="56">
        <f t="shared" si="61"/>
        <v>0</v>
      </c>
      <c r="AV30" s="56">
        <f t="shared" si="62"/>
        <v>0</v>
      </c>
      <c r="AW30" s="56">
        <f t="shared" si="63"/>
        <v>0</v>
      </c>
      <c r="AX30" s="56">
        <f t="shared" si="64"/>
        <v>0</v>
      </c>
      <c r="AY30" s="56">
        <f t="shared" si="65"/>
        <v>0</v>
      </c>
      <c r="AZ30" s="56">
        <f t="shared" si="66"/>
        <v>0</v>
      </c>
      <c r="BA30" s="56">
        <f t="shared" si="67"/>
        <v>0</v>
      </c>
      <c r="BB30" s="56">
        <f t="shared" si="68"/>
        <v>0</v>
      </c>
      <c r="BC30" s="56">
        <f t="shared" si="69"/>
        <v>0</v>
      </c>
      <c r="BD30" s="158">
        <f t="shared" si="70"/>
        <v>0</v>
      </c>
      <c r="BE30" s="158">
        <f t="shared" si="71"/>
        <v>0</v>
      </c>
      <c r="BF30" s="158">
        <f t="shared" si="72"/>
        <v>0</v>
      </c>
      <c r="BG30" s="158">
        <f t="shared" si="73"/>
        <v>0</v>
      </c>
    </row>
    <row r="31" spans="1:59" s="102" customFormat="1" ht="14.25" customHeight="1" x14ac:dyDescent="0.25">
      <c r="A31" s="100" t="s">
        <v>113</v>
      </c>
      <c r="B31" s="117"/>
      <c r="C31" s="136"/>
      <c r="D31" s="137"/>
      <c r="E31" s="137"/>
      <c r="F31" s="137"/>
      <c r="G31" s="136"/>
      <c r="H31" s="136"/>
      <c r="I31" s="55">
        <f t="shared" si="38"/>
        <v>0</v>
      </c>
      <c r="J31" s="55">
        <f t="shared" si="39"/>
        <v>0</v>
      </c>
      <c r="K31" s="55">
        <f t="shared" si="40"/>
        <v>0</v>
      </c>
      <c r="L31" s="55">
        <f t="shared" si="41"/>
        <v>0</v>
      </c>
      <c r="M31" s="55">
        <f t="shared" si="42"/>
        <v>0</v>
      </c>
      <c r="N31" s="55">
        <f t="shared" si="43"/>
        <v>0</v>
      </c>
      <c r="O31" s="55"/>
      <c r="P31" s="71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158">
        <f t="shared" si="44"/>
        <v>0</v>
      </c>
      <c r="AD31" s="158">
        <f t="shared" si="45"/>
        <v>0</v>
      </c>
      <c r="AE31" s="158"/>
      <c r="AF31" s="56">
        <f t="shared" si="46"/>
        <v>0</v>
      </c>
      <c r="AG31" s="56">
        <f t="shared" si="47"/>
        <v>0</v>
      </c>
      <c r="AH31" s="56">
        <f t="shared" si="48"/>
        <v>0</v>
      </c>
      <c r="AI31" s="56">
        <f t="shared" si="49"/>
        <v>0</v>
      </c>
      <c r="AJ31" s="56">
        <f t="shared" si="50"/>
        <v>0</v>
      </c>
      <c r="AK31" s="56">
        <f t="shared" si="51"/>
        <v>0</v>
      </c>
      <c r="AL31" s="56">
        <f t="shared" si="52"/>
        <v>0</v>
      </c>
      <c r="AM31" s="56">
        <f t="shared" si="53"/>
        <v>0</v>
      </c>
      <c r="AN31" s="56">
        <f t="shared" si="54"/>
        <v>0</v>
      </c>
      <c r="AO31" s="56">
        <f t="shared" si="55"/>
        <v>0</v>
      </c>
      <c r="AP31" s="56">
        <f t="shared" si="56"/>
        <v>0</v>
      </c>
      <c r="AQ31" s="56">
        <f t="shared" si="57"/>
        <v>0</v>
      </c>
      <c r="AR31" s="56">
        <f t="shared" si="58"/>
        <v>0</v>
      </c>
      <c r="AS31" s="56">
        <f t="shared" si="59"/>
        <v>0</v>
      </c>
      <c r="AT31" s="56">
        <f t="shared" si="60"/>
        <v>0</v>
      </c>
      <c r="AU31" s="56">
        <f t="shared" si="61"/>
        <v>0</v>
      </c>
      <c r="AV31" s="56">
        <f t="shared" si="62"/>
        <v>0</v>
      </c>
      <c r="AW31" s="56">
        <f t="shared" si="63"/>
        <v>0</v>
      </c>
      <c r="AX31" s="56">
        <f t="shared" si="64"/>
        <v>0</v>
      </c>
      <c r="AY31" s="56">
        <f t="shared" si="65"/>
        <v>0</v>
      </c>
      <c r="AZ31" s="56">
        <f t="shared" si="66"/>
        <v>0</v>
      </c>
      <c r="BA31" s="56">
        <f t="shared" si="67"/>
        <v>0</v>
      </c>
      <c r="BB31" s="56">
        <f t="shared" si="68"/>
        <v>0</v>
      </c>
      <c r="BC31" s="56">
        <f t="shared" si="69"/>
        <v>0</v>
      </c>
      <c r="BD31" s="158">
        <f t="shared" si="70"/>
        <v>0</v>
      </c>
      <c r="BE31" s="158">
        <f t="shared" si="71"/>
        <v>0</v>
      </c>
      <c r="BF31" s="158">
        <f t="shared" si="72"/>
        <v>0</v>
      </c>
      <c r="BG31" s="158">
        <f t="shared" si="73"/>
        <v>0</v>
      </c>
    </row>
    <row r="32" spans="1:59" s="36" customFormat="1" ht="18" customHeight="1" x14ac:dyDescent="0.25">
      <c r="A32" s="58"/>
      <c r="B32" s="40" t="s">
        <v>50</v>
      </c>
      <c r="C32" s="163"/>
      <c r="D32" s="12"/>
      <c r="E32" s="12"/>
      <c r="F32" s="13"/>
      <c r="G32" s="42">
        <f t="shared" ref="G32:G33" si="74">IFERROR((K32+L32)/(I32+J32),0)</f>
        <v>0</v>
      </c>
      <c r="H32" s="42">
        <f t="shared" ref="H32:H33" si="75">IFERROR((M32+N32)/(I32+J32),0)</f>
        <v>0</v>
      </c>
      <c r="I32" s="12">
        <f>ROUND(SUBTOTAL(9,I20:I31),0)</f>
        <v>0</v>
      </c>
      <c r="J32" s="12">
        <f t="shared" ref="J32:BG32" si="76">ROUND(SUBTOTAL(9,J20:J31),0)</f>
        <v>0</v>
      </c>
      <c r="K32" s="12">
        <f t="shared" si="76"/>
        <v>0</v>
      </c>
      <c r="L32" s="12">
        <f t="shared" si="76"/>
        <v>0</v>
      </c>
      <c r="M32" s="12">
        <f t="shared" si="76"/>
        <v>0</v>
      </c>
      <c r="N32" s="12">
        <f t="shared" si="76"/>
        <v>0</v>
      </c>
      <c r="O32" s="12">
        <f t="shared" si="76"/>
        <v>0</v>
      </c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>
        <f t="shared" si="76"/>
        <v>0</v>
      </c>
      <c r="AG32" s="12">
        <f t="shared" si="76"/>
        <v>0</v>
      </c>
      <c r="AH32" s="12">
        <f t="shared" si="76"/>
        <v>0</v>
      </c>
      <c r="AI32" s="12">
        <f t="shared" si="76"/>
        <v>0</v>
      </c>
      <c r="AJ32" s="12">
        <f t="shared" si="76"/>
        <v>0</v>
      </c>
      <c r="AK32" s="12">
        <f t="shared" si="76"/>
        <v>0</v>
      </c>
      <c r="AL32" s="12">
        <f t="shared" si="76"/>
        <v>0</v>
      </c>
      <c r="AM32" s="12">
        <f t="shared" si="76"/>
        <v>0</v>
      </c>
      <c r="AN32" s="12">
        <f t="shared" si="76"/>
        <v>0</v>
      </c>
      <c r="AO32" s="12">
        <f t="shared" si="76"/>
        <v>0</v>
      </c>
      <c r="AP32" s="12">
        <f t="shared" si="76"/>
        <v>0</v>
      </c>
      <c r="AQ32" s="12">
        <f t="shared" si="76"/>
        <v>0</v>
      </c>
      <c r="AR32" s="12">
        <f t="shared" si="76"/>
        <v>0</v>
      </c>
      <c r="AS32" s="12">
        <f t="shared" si="76"/>
        <v>0</v>
      </c>
      <c r="AT32" s="12">
        <f t="shared" si="76"/>
        <v>0</v>
      </c>
      <c r="AU32" s="12">
        <f t="shared" si="76"/>
        <v>0</v>
      </c>
      <c r="AV32" s="12">
        <f t="shared" si="76"/>
        <v>0</v>
      </c>
      <c r="AW32" s="12">
        <f t="shared" si="76"/>
        <v>0</v>
      </c>
      <c r="AX32" s="12">
        <f t="shared" si="76"/>
        <v>0</v>
      </c>
      <c r="AY32" s="12">
        <f t="shared" si="76"/>
        <v>0</v>
      </c>
      <c r="AZ32" s="12">
        <f t="shared" si="76"/>
        <v>0</v>
      </c>
      <c r="BA32" s="12">
        <f t="shared" si="76"/>
        <v>0</v>
      </c>
      <c r="BB32" s="12">
        <f t="shared" si="76"/>
        <v>0</v>
      </c>
      <c r="BC32" s="12">
        <f t="shared" si="76"/>
        <v>0</v>
      </c>
      <c r="BD32" s="12">
        <f t="shared" si="76"/>
        <v>0</v>
      </c>
      <c r="BE32" s="12">
        <f t="shared" si="76"/>
        <v>0</v>
      </c>
      <c r="BF32" s="12">
        <f t="shared" si="76"/>
        <v>0</v>
      </c>
      <c r="BG32" s="12">
        <f t="shared" si="76"/>
        <v>0</v>
      </c>
    </row>
    <row r="33" spans="1:59" s="36" customFormat="1" ht="18" customHeight="1" x14ac:dyDescent="0.25">
      <c r="A33" s="39"/>
      <c r="B33" s="59" t="s">
        <v>51</v>
      </c>
      <c r="C33" s="163"/>
      <c r="D33" s="43"/>
      <c r="E33" s="43"/>
      <c r="F33" s="41"/>
      <c r="G33" s="42">
        <f t="shared" si="74"/>
        <v>0.5</v>
      </c>
      <c r="H33" s="42">
        <f t="shared" si="75"/>
        <v>0.5</v>
      </c>
      <c r="I33" s="12">
        <f t="shared" ref="I33" si="77">ROUND(SUBTOTAL(9,I9:I32),0)</f>
        <v>10000</v>
      </c>
      <c r="J33" s="12">
        <f t="shared" ref="J33:BG33" si="78">ROUND(SUBTOTAL(9,J9:J32),0)</f>
        <v>10000</v>
      </c>
      <c r="K33" s="12">
        <f t="shared" si="78"/>
        <v>5000</v>
      </c>
      <c r="L33" s="12">
        <f t="shared" si="78"/>
        <v>5000</v>
      </c>
      <c r="M33" s="12">
        <f t="shared" si="78"/>
        <v>5000</v>
      </c>
      <c r="N33" s="12">
        <f t="shared" si="78"/>
        <v>5000</v>
      </c>
      <c r="O33" s="12">
        <f t="shared" si="78"/>
        <v>0</v>
      </c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>
        <f t="shared" si="78"/>
        <v>5000</v>
      </c>
      <c r="AG33" s="12">
        <f t="shared" si="78"/>
        <v>5000</v>
      </c>
      <c r="AH33" s="12">
        <f t="shared" si="78"/>
        <v>5000</v>
      </c>
      <c r="AI33" s="12">
        <f t="shared" si="78"/>
        <v>5000</v>
      </c>
      <c r="AJ33" s="12">
        <f t="shared" si="78"/>
        <v>0</v>
      </c>
      <c r="AK33" s="12">
        <f t="shared" si="78"/>
        <v>0</v>
      </c>
      <c r="AL33" s="12">
        <f t="shared" si="78"/>
        <v>0</v>
      </c>
      <c r="AM33" s="12">
        <f t="shared" si="78"/>
        <v>0</v>
      </c>
      <c r="AN33" s="12">
        <f t="shared" si="78"/>
        <v>0</v>
      </c>
      <c r="AO33" s="12">
        <f t="shared" si="78"/>
        <v>0</v>
      </c>
      <c r="AP33" s="12">
        <f t="shared" si="78"/>
        <v>0</v>
      </c>
      <c r="AQ33" s="12">
        <f t="shared" si="78"/>
        <v>0</v>
      </c>
      <c r="AR33" s="12">
        <f t="shared" si="78"/>
        <v>0</v>
      </c>
      <c r="AS33" s="12">
        <f t="shared" si="78"/>
        <v>0</v>
      </c>
      <c r="AT33" s="12">
        <f t="shared" si="78"/>
        <v>0</v>
      </c>
      <c r="AU33" s="12">
        <f t="shared" si="78"/>
        <v>0</v>
      </c>
      <c r="AV33" s="12">
        <f t="shared" si="78"/>
        <v>0</v>
      </c>
      <c r="AW33" s="12">
        <f t="shared" si="78"/>
        <v>0</v>
      </c>
      <c r="AX33" s="12">
        <f t="shared" si="78"/>
        <v>0</v>
      </c>
      <c r="AY33" s="12">
        <f t="shared" si="78"/>
        <v>0</v>
      </c>
      <c r="AZ33" s="12">
        <f t="shared" si="78"/>
        <v>0</v>
      </c>
      <c r="BA33" s="12">
        <f t="shared" si="78"/>
        <v>0</v>
      </c>
      <c r="BB33" s="12">
        <f t="shared" si="78"/>
        <v>0</v>
      </c>
      <c r="BC33" s="12">
        <f t="shared" si="78"/>
        <v>0</v>
      </c>
      <c r="BD33" s="12">
        <f t="shared" si="78"/>
        <v>10000</v>
      </c>
      <c r="BE33" s="12">
        <f t="shared" si="78"/>
        <v>10000</v>
      </c>
      <c r="BF33" s="12">
        <f t="shared" si="78"/>
        <v>0</v>
      </c>
      <c r="BG33" s="12">
        <f t="shared" si="78"/>
        <v>0</v>
      </c>
    </row>
    <row r="34" spans="1:59" ht="18" customHeight="1" x14ac:dyDescent="0.25"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</row>
    <row r="35" spans="1:59" s="36" customFormat="1" ht="18" customHeight="1" x14ac:dyDescent="0.25">
      <c r="A35" s="39"/>
      <c r="B35" s="59" t="s">
        <v>52</v>
      </c>
      <c r="C35" s="163"/>
      <c r="D35" s="139" t="s">
        <v>36</v>
      </c>
      <c r="E35" s="139"/>
      <c r="F35" s="149">
        <f>'Summary Budget'!C16</f>
        <v>83.183099999999996</v>
      </c>
      <c r="G35" s="42">
        <f>IFERROR((K35+L35)/(I35+J35),0)</f>
        <v>0.5</v>
      </c>
      <c r="H35" s="42">
        <f>IFERROR((M35+N35)/(I35+J35),0)</f>
        <v>0.5</v>
      </c>
      <c r="I35" s="47">
        <f>IFERROR(ROUND(I33/$F$35,0),0)</f>
        <v>120</v>
      </c>
      <c r="J35" s="47">
        <f t="shared" ref="J35:BG35" si="79">IFERROR(ROUND(J33/$F$35,0),0)</f>
        <v>120</v>
      </c>
      <c r="K35" s="47">
        <f t="shared" si="79"/>
        <v>60</v>
      </c>
      <c r="L35" s="47">
        <f t="shared" si="79"/>
        <v>60</v>
      </c>
      <c r="M35" s="47">
        <f t="shared" si="79"/>
        <v>60</v>
      </c>
      <c r="N35" s="47">
        <f t="shared" si="79"/>
        <v>60</v>
      </c>
      <c r="O35" s="47">
        <f t="shared" si="79"/>
        <v>0</v>
      </c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>
        <f t="shared" si="79"/>
        <v>60</v>
      </c>
      <c r="AG35" s="47">
        <f t="shared" si="79"/>
        <v>60</v>
      </c>
      <c r="AH35" s="47">
        <f t="shared" si="79"/>
        <v>60</v>
      </c>
      <c r="AI35" s="47">
        <f t="shared" si="79"/>
        <v>60</v>
      </c>
      <c r="AJ35" s="47">
        <f t="shared" si="79"/>
        <v>0</v>
      </c>
      <c r="AK35" s="47">
        <f t="shared" si="79"/>
        <v>0</v>
      </c>
      <c r="AL35" s="47">
        <f t="shared" si="79"/>
        <v>0</v>
      </c>
      <c r="AM35" s="47">
        <f t="shared" si="79"/>
        <v>0</v>
      </c>
      <c r="AN35" s="47">
        <f t="shared" si="79"/>
        <v>0</v>
      </c>
      <c r="AO35" s="47">
        <f t="shared" si="79"/>
        <v>0</v>
      </c>
      <c r="AP35" s="47">
        <f t="shared" si="79"/>
        <v>0</v>
      </c>
      <c r="AQ35" s="47">
        <f t="shared" si="79"/>
        <v>0</v>
      </c>
      <c r="AR35" s="47">
        <f t="shared" si="79"/>
        <v>0</v>
      </c>
      <c r="AS35" s="47">
        <f t="shared" si="79"/>
        <v>0</v>
      </c>
      <c r="AT35" s="47">
        <f t="shared" si="79"/>
        <v>0</v>
      </c>
      <c r="AU35" s="47">
        <f t="shared" si="79"/>
        <v>0</v>
      </c>
      <c r="AV35" s="47">
        <f t="shared" si="79"/>
        <v>0</v>
      </c>
      <c r="AW35" s="47">
        <f t="shared" si="79"/>
        <v>0</v>
      </c>
      <c r="AX35" s="47">
        <f t="shared" si="79"/>
        <v>0</v>
      </c>
      <c r="AY35" s="47">
        <f t="shared" si="79"/>
        <v>0</v>
      </c>
      <c r="AZ35" s="47">
        <f t="shared" si="79"/>
        <v>0</v>
      </c>
      <c r="BA35" s="47">
        <f t="shared" si="79"/>
        <v>0</v>
      </c>
      <c r="BB35" s="47">
        <f t="shared" si="79"/>
        <v>0</v>
      </c>
      <c r="BC35" s="47">
        <f t="shared" si="79"/>
        <v>0</v>
      </c>
      <c r="BD35" s="47">
        <f t="shared" si="79"/>
        <v>120</v>
      </c>
      <c r="BE35" s="47">
        <f t="shared" si="79"/>
        <v>120</v>
      </c>
      <c r="BF35" s="47">
        <f t="shared" si="79"/>
        <v>0</v>
      </c>
      <c r="BG35" s="47">
        <f t="shared" si="79"/>
        <v>0</v>
      </c>
    </row>
    <row r="36" spans="1:59" s="69" customFormat="1" ht="18" customHeight="1" x14ac:dyDescent="0.25">
      <c r="A36" s="62"/>
      <c r="B36" s="63"/>
      <c r="C36" s="164"/>
      <c r="D36" s="65"/>
      <c r="E36" s="65"/>
      <c r="F36" s="66"/>
      <c r="G36" s="67"/>
      <c r="H36" s="67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</row>
    <row r="37" spans="1:59" ht="18" customHeight="1" x14ac:dyDescent="0.25">
      <c r="B37" s="45" t="s">
        <v>38</v>
      </c>
      <c r="F37" s="35"/>
    </row>
    <row r="38" spans="1:59" ht="18" customHeight="1" x14ac:dyDescent="0.25">
      <c r="K38" s="34"/>
      <c r="L38" s="34"/>
      <c r="M38" s="34"/>
      <c r="N38" s="34"/>
      <c r="O38" s="34"/>
    </row>
    <row r="39" spans="1:59" ht="18" customHeight="1" x14ac:dyDescent="0.25">
      <c r="B39" s="36" t="s">
        <v>125</v>
      </c>
      <c r="C39" s="165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</row>
    <row r="40" spans="1:59" ht="18" customHeight="1" x14ac:dyDescent="0.25">
      <c r="C40" s="165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</row>
    <row r="41" spans="1:59" ht="18" customHeight="1" x14ac:dyDescent="0.25">
      <c r="B41" s="32" t="s">
        <v>39</v>
      </c>
      <c r="C41" s="165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</row>
    <row r="42" spans="1:59" ht="18" customHeight="1" x14ac:dyDescent="0.25">
      <c r="B42" s="36" t="s">
        <v>166</v>
      </c>
      <c r="C42" s="165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</row>
    <row r="43" spans="1:59" ht="18" customHeight="1" x14ac:dyDescent="0.25">
      <c r="B43" s="36" t="s">
        <v>167</v>
      </c>
    </row>
    <row r="44" spans="1:59" ht="18" customHeight="1" x14ac:dyDescent="0.25">
      <c r="B44" s="36"/>
    </row>
  </sheetData>
  <autoFilter ref="A8:BG33"/>
  <mergeCells count="18">
    <mergeCell ref="I7:J7"/>
    <mergeCell ref="K7:L7"/>
    <mergeCell ref="M7:N7"/>
    <mergeCell ref="AN7:AO7"/>
    <mergeCell ref="Q7:AD7"/>
    <mergeCell ref="AF7:AG7"/>
    <mergeCell ref="AH7:AI7"/>
    <mergeCell ref="AJ7:AK7"/>
    <mergeCell ref="AL7:AM7"/>
    <mergeCell ref="BB7:BC7"/>
    <mergeCell ref="BD7:BE7"/>
    <mergeCell ref="BF7:BG7"/>
    <mergeCell ref="AP7:AQ7"/>
    <mergeCell ref="AR7:AS7"/>
    <mergeCell ref="AT7:AU7"/>
    <mergeCell ref="AV7:AW7"/>
    <mergeCell ref="AX7:AY7"/>
    <mergeCell ref="AZ7:BA7"/>
  </mergeCells>
  <phoneticPr fontId="10" type="noConversion"/>
  <pageMargins left="0.7" right="0.7" top="0.75" bottom="0.75" header="0.3" footer="0.3"/>
  <pageSetup paperSize="9" scale="59" fitToHeight="0" orientation="landscape" r:id="rId1"/>
  <headerFooter>
    <oddHeader xml:space="preserve">&amp;R    Annexure-3 </oddHeader>
    <oddFooter>Page &amp;P of &amp;N</oddFooter>
  </headerFooter>
  <rowBreaks count="1" manualBreakCount="1">
    <brk id="120" max="16383" man="1"/>
  </rowBreaks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27"/>
  <sheetViews>
    <sheetView view="pageBreakPreview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Q1" sqref="Q1:BG1048576"/>
    </sheetView>
  </sheetViews>
  <sheetFormatPr defaultColWidth="9.140625" defaultRowHeight="18" customHeight="1" x14ac:dyDescent="0.25"/>
  <cols>
    <col min="1" max="1" width="6.5703125" style="122" customWidth="1"/>
    <col min="2" max="2" width="41.7109375" style="32" customWidth="1"/>
    <col min="3" max="3" width="7.7109375" style="121" customWidth="1"/>
    <col min="4" max="5" width="13.42578125" style="46" customWidth="1"/>
    <col min="6" max="6" width="12.85546875" style="33" customWidth="1"/>
    <col min="7" max="8" width="9.85546875" style="32" customWidth="1"/>
    <col min="9" max="9" width="13.7109375" style="32" bestFit="1" customWidth="1"/>
    <col min="10" max="10" width="13.7109375" style="32" customWidth="1"/>
    <col min="11" max="11" width="14.5703125" style="32" bestFit="1" customWidth="1"/>
    <col min="12" max="12" width="14.5703125" style="32" customWidth="1"/>
    <col min="13" max="13" width="12.5703125" style="32" bestFit="1" customWidth="1"/>
    <col min="14" max="15" width="12.5703125" style="32" customWidth="1"/>
    <col min="16" max="16" width="20.28515625" style="32" bestFit="1" customWidth="1"/>
    <col min="17" max="22" width="9.28515625" style="32" hidden="1" customWidth="1"/>
    <col min="23" max="28" width="9.140625" style="32" hidden="1" customWidth="1"/>
    <col min="29" max="30" width="9.28515625" style="32" hidden="1" customWidth="1"/>
    <col min="31" max="31" width="0" style="32" hidden="1" customWidth="1"/>
    <col min="32" max="32" width="9.5703125" style="32" hidden="1" customWidth="1"/>
    <col min="33" max="33" width="11.28515625" style="32" hidden="1" customWidth="1"/>
    <col min="34" max="34" width="9.5703125" style="32" hidden="1" customWidth="1"/>
    <col min="35" max="35" width="13.7109375" style="32" hidden="1" customWidth="1"/>
    <col min="36" max="36" width="9.5703125" style="32" hidden="1" customWidth="1"/>
    <col min="37" max="37" width="13.7109375" style="32" hidden="1" customWidth="1"/>
    <col min="38" max="38" width="9.5703125" style="32" hidden="1" customWidth="1"/>
    <col min="39" max="39" width="13.7109375" style="32" hidden="1" customWidth="1"/>
    <col min="40" max="40" width="9.5703125" style="32" hidden="1" customWidth="1"/>
    <col min="41" max="41" width="13.7109375" style="32" hidden="1" customWidth="1"/>
    <col min="42" max="42" width="9.5703125" style="32" hidden="1" customWidth="1"/>
    <col min="43" max="43" width="13.7109375" style="32" hidden="1" customWidth="1"/>
    <col min="44" max="55" width="9.140625" style="32" hidden="1" customWidth="1"/>
    <col min="56" max="56" width="15.5703125" style="32" hidden="1" customWidth="1"/>
    <col min="57" max="57" width="12.5703125" style="32" hidden="1" customWidth="1"/>
    <col min="58" max="59" width="9.28515625" style="32" hidden="1" customWidth="1"/>
    <col min="60" max="16384" width="9.140625" style="32"/>
  </cols>
  <sheetData>
    <row r="1" spans="1:59" ht="18" hidden="1" customHeight="1" x14ac:dyDescent="0.25">
      <c r="A1" s="22"/>
      <c r="B1" s="52" t="str">
        <f>'Summary Budget'!B1</f>
        <v>Feed the Future Bangladesh Aquaculture Activity  Sub-Grant Budget</v>
      </c>
      <c r="C1" s="120"/>
      <c r="D1" s="30"/>
      <c r="E1" s="30"/>
      <c r="F1" s="30"/>
      <c r="G1" s="29"/>
      <c r="H1" s="29"/>
    </row>
    <row r="2" spans="1:59" ht="18" hidden="1" customHeight="1" x14ac:dyDescent="0.25">
      <c r="A2" s="22"/>
      <c r="B2" s="52" t="str">
        <f>'Summary Budget'!B2</f>
        <v>Name of Organization:</v>
      </c>
      <c r="C2" s="120"/>
      <c r="D2" s="30"/>
      <c r="E2" s="30"/>
      <c r="F2" s="30"/>
      <c r="G2" s="29"/>
      <c r="H2" s="29"/>
    </row>
    <row r="3" spans="1:59" ht="18" hidden="1" customHeight="1" x14ac:dyDescent="0.25">
      <c r="A3" s="22"/>
      <c r="B3" s="52" t="str">
        <f>'Summary Budget'!B3</f>
        <v xml:space="preserve">Competition Reference Number: </v>
      </c>
      <c r="C3" s="120"/>
      <c r="D3" s="30"/>
      <c r="E3" s="30"/>
      <c r="F3" s="30"/>
      <c r="G3" s="29"/>
      <c r="H3" s="29"/>
    </row>
    <row r="4" spans="1:59" ht="18" hidden="1" customHeight="1" x14ac:dyDescent="0.25">
      <c r="A4" s="22"/>
      <c r="B4" s="52" t="str">
        <f>'Summary Budget'!B4</f>
        <v>Activity Title:</v>
      </c>
      <c r="C4" s="120"/>
      <c r="D4" s="30"/>
      <c r="E4" s="30"/>
      <c r="F4" s="30"/>
      <c r="G4" s="29"/>
      <c r="H4" s="29"/>
    </row>
    <row r="5" spans="1:59" ht="18" hidden="1" customHeight="1" x14ac:dyDescent="0.25">
      <c r="A5" s="22"/>
      <c r="B5" s="52" t="str">
        <f>'Summary Budget'!B5</f>
        <v>Period of Performance: DDMMYYYY to DDMMYYYY</v>
      </c>
      <c r="C5" s="120"/>
      <c r="D5" s="30"/>
      <c r="E5" s="30"/>
      <c r="F5" s="30"/>
      <c r="G5" s="29"/>
      <c r="H5" s="29"/>
    </row>
    <row r="6" spans="1:59" ht="18" hidden="1" customHeight="1" x14ac:dyDescent="0.25">
      <c r="A6" s="22"/>
      <c r="B6" s="29"/>
      <c r="C6" s="120"/>
      <c r="D6" s="30"/>
      <c r="E6" s="30"/>
      <c r="F6" s="30"/>
      <c r="G6" s="29"/>
      <c r="H6" s="29"/>
    </row>
    <row r="7" spans="1:59" ht="35.25" customHeight="1" x14ac:dyDescent="0.25">
      <c r="A7" s="22" t="s">
        <v>53</v>
      </c>
      <c r="C7" s="35"/>
      <c r="D7" s="35"/>
      <c r="E7" s="159" t="s">
        <v>280</v>
      </c>
      <c r="F7" s="159" t="s">
        <v>279</v>
      </c>
      <c r="G7" s="135"/>
      <c r="H7" s="135"/>
      <c r="I7" s="172" t="s">
        <v>281</v>
      </c>
      <c r="J7" s="173"/>
      <c r="K7" s="174" t="s">
        <v>21</v>
      </c>
      <c r="L7" s="175"/>
      <c r="M7" s="176" t="s">
        <v>22</v>
      </c>
      <c r="N7" s="177"/>
      <c r="Q7" s="171" t="s">
        <v>2</v>
      </c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61"/>
      <c r="AF7" s="171" t="s">
        <v>3</v>
      </c>
      <c r="AG7" s="171"/>
      <c r="AH7" s="171" t="s">
        <v>4</v>
      </c>
      <c r="AI7" s="171"/>
      <c r="AJ7" s="171" t="s">
        <v>5</v>
      </c>
      <c r="AK7" s="171"/>
      <c r="AL7" s="171" t="s">
        <v>6</v>
      </c>
      <c r="AM7" s="171"/>
      <c r="AN7" s="171" t="s">
        <v>7</v>
      </c>
      <c r="AO7" s="171"/>
      <c r="AP7" s="171" t="s">
        <v>8</v>
      </c>
      <c r="AQ7" s="171"/>
      <c r="AR7" s="171" t="s">
        <v>9</v>
      </c>
      <c r="AS7" s="171"/>
      <c r="AT7" s="171" t="s">
        <v>10</v>
      </c>
      <c r="AU7" s="171"/>
      <c r="AV7" s="171" t="s">
        <v>11</v>
      </c>
      <c r="AW7" s="171"/>
      <c r="AX7" s="171" t="s">
        <v>12</v>
      </c>
      <c r="AY7" s="171"/>
      <c r="AZ7" s="171" t="s">
        <v>13</v>
      </c>
      <c r="BA7" s="171"/>
      <c r="BB7" s="171" t="s">
        <v>14</v>
      </c>
      <c r="BC7" s="171"/>
      <c r="BD7" s="171" t="s">
        <v>15</v>
      </c>
      <c r="BE7" s="171"/>
      <c r="BF7" s="171" t="s">
        <v>16</v>
      </c>
      <c r="BG7" s="171"/>
    </row>
    <row r="8" spans="1:59" s="36" customFormat="1" ht="39" customHeight="1" x14ac:dyDescent="0.25">
      <c r="A8" s="10" t="s">
        <v>17</v>
      </c>
      <c r="B8" s="11" t="s">
        <v>18</v>
      </c>
      <c r="C8" s="11" t="s">
        <v>17</v>
      </c>
      <c r="D8" s="155" t="s">
        <v>274</v>
      </c>
      <c r="E8" s="13" t="s">
        <v>43</v>
      </c>
      <c r="F8" s="13" t="s">
        <v>43</v>
      </c>
      <c r="G8" s="11" t="s">
        <v>19</v>
      </c>
      <c r="H8" s="11" t="s">
        <v>20</v>
      </c>
      <c r="I8" s="159" t="s">
        <v>280</v>
      </c>
      <c r="J8" s="159" t="s">
        <v>279</v>
      </c>
      <c r="K8" s="160" t="s">
        <v>280</v>
      </c>
      <c r="L8" s="160" t="s">
        <v>279</v>
      </c>
      <c r="M8" s="161" t="s">
        <v>280</v>
      </c>
      <c r="N8" s="161" t="s">
        <v>279</v>
      </c>
      <c r="O8" s="154" t="s">
        <v>278</v>
      </c>
      <c r="P8" s="23" t="s">
        <v>23</v>
      </c>
      <c r="Q8" s="53" t="s">
        <v>3</v>
      </c>
      <c r="R8" s="53" t="s">
        <v>4</v>
      </c>
      <c r="S8" s="53" t="s">
        <v>5</v>
      </c>
      <c r="T8" s="53" t="s">
        <v>6</v>
      </c>
      <c r="U8" s="53" t="s">
        <v>7</v>
      </c>
      <c r="V8" s="53" t="s">
        <v>8</v>
      </c>
      <c r="W8" s="53" t="s">
        <v>9</v>
      </c>
      <c r="X8" s="53" t="s">
        <v>10</v>
      </c>
      <c r="Y8" s="53" t="s">
        <v>11</v>
      </c>
      <c r="Z8" s="53" t="s">
        <v>12</v>
      </c>
      <c r="AA8" s="53" t="s">
        <v>13</v>
      </c>
      <c r="AB8" s="53" t="s">
        <v>14</v>
      </c>
      <c r="AC8" s="53" t="s">
        <v>24</v>
      </c>
      <c r="AD8" s="158" t="s">
        <v>16</v>
      </c>
      <c r="AE8" s="158" t="s">
        <v>25</v>
      </c>
      <c r="AF8" s="12" t="s">
        <v>21</v>
      </c>
      <c r="AG8" s="12" t="s">
        <v>22</v>
      </c>
      <c r="AH8" s="12" t="str">
        <f>AF8</f>
        <v>WorldFish</v>
      </c>
      <c r="AI8" s="12" t="str">
        <f t="shared" ref="AI8:BG8" si="0">AG8</f>
        <v>Sub-Grantee</v>
      </c>
      <c r="AJ8" s="12" t="str">
        <f t="shared" si="0"/>
        <v>WorldFish</v>
      </c>
      <c r="AK8" s="12" t="str">
        <f t="shared" si="0"/>
        <v>Sub-Grantee</v>
      </c>
      <c r="AL8" s="12" t="str">
        <f t="shared" si="0"/>
        <v>WorldFish</v>
      </c>
      <c r="AM8" s="12" t="str">
        <f t="shared" si="0"/>
        <v>Sub-Grantee</v>
      </c>
      <c r="AN8" s="12" t="str">
        <f t="shared" si="0"/>
        <v>WorldFish</v>
      </c>
      <c r="AO8" s="12" t="str">
        <f t="shared" si="0"/>
        <v>Sub-Grantee</v>
      </c>
      <c r="AP8" s="12" t="str">
        <f t="shared" si="0"/>
        <v>WorldFish</v>
      </c>
      <c r="AQ8" s="12" t="str">
        <f t="shared" si="0"/>
        <v>Sub-Grantee</v>
      </c>
      <c r="AR8" s="12" t="str">
        <f t="shared" si="0"/>
        <v>WorldFish</v>
      </c>
      <c r="AS8" s="12" t="str">
        <f t="shared" si="0"/>
        <v>Sub-Grantee</v>
      </c>
      <c r="AT8" s="12" t="str">
        <f t="shared" si="0"/>
        <v>WorldFish</v>
      </c>
      <c r="AU8" s="12" t="str">
        <f t="shared" si="0"/>
        <v>Sub-Grantee</v>
      </c>
      <c r="AV8" s="12" t="str">
        <f t="shared" si="0"/>
        <v>WorldFish</v>
      </c>
      <c r="AW8" s="12" t="str">
        <f t="shared" si="0"/>
        <v>Sub-Grantee</v>
      </c>
      <c r="AX8" s="12" t="str">
        <f t="shared" si="0"/>
        <v>WorldFish</v>
      </c>
      <c r="AY8" s="12" t="str">
        <f t="shared" si="0"/>
        <v>Sub-Grantee</v>
      </c>
      <c r="AZ8" s="12" t="str">
        <f t="shared" si="0"/>
        <v>WorldFish</v>
      </c>
      <c r="BA8" s="12" t="str">
        <f t="shared" si="0"/>
        <v>Sub-Grantee</v>
      </c>
      <c r="BB8" s="12" t="str">
        <f t="shared" si="0"/>
        <v>WorldFish</v>
      </c>
      <c r="BC8" s="12" t="str">
        <f t="shared" si="0"/>
        <v>Sub-Grantee</v>
      </c>
      <c r="BD8" s="12" t="str">
        <f t="shared" si="0"/>
        <v>WorldFish</v>
      </c>
      <c r="BE8" s="12" t="str">
        <f t="shared" si="0"/>
        <v>Sub-Grantee</v>
      </c>
      <c r="BF8" s="12" t="str">
        <f t="shared" si="0"/>
        <v>WorldFish</v>
      </c>
      <c r="BG8" s="12" t="str">
        <f t="shared" si="0"/>
        <v>Sub-Grantee</v>
      </c>
    </row>
    <row r="9" spans="1:59" s="106" customFormat="1" ht="18" customHeight="1" x14ac:dyDescent="0.25">
      <c r="A9" s="105" t="s">
        <v>54</v>
      </c>
      <c r="B9" s="103" t="s">
        <v>55</v>
      </c>
      <c r="C9" s="55"/>
      <c r="D9" s="137"/>
      <c r="E9" s="137"/>
      <c r="F9" s="137"/>
      <c r="G9" s="136"/>
      <c r="H9" s="136"/>
      <c r="I9" s="55">
        <f>IFERROR(ROUND((D9*E9),0),0)</f>
        <v>0</v>
      </c>
      <c r="J9" s="55">
        <f>IFERROR(ROUND((D9*F9),0),0)</f>
        <v>0</v>
      </c>
      <c r="K9" s="55">
        <f>IFERROR(ROUND(I9*G9,2),0)</f>
        <v>0</v>
      </c>
      <c r="L9" s="55">
        <f>IFERROR(ROUND(J9*G9,2),0)</f>
        <v>0</v>
      </c>
      <c r="M9" s="55">
        <f>IFERROR(ROUND(I9*H9,2),0)</f>
        <v>0</v>
      </c>
      <c r="N9" s="55">
        <f>IFERROR(ROUND(J9*H9,2),0)</f>
        <v>0</v>
      </c>
      <c r="O9" s="55"/>
      <c r="P9" s="71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158">
        <f>ROUND(SUM(Q9:AB9),2)</f>
        <v>0</v>
      </c>
      <c r="AD9" s="158">
        <f>ROUND((E9+F9)-AC9,2)</f>
        <v>0</v>
      </c>
      <c r="AE9" s="158"/>
      <c r="AF9" s="56">
        <f>IFERROR(ROUND((($D9*$Q9)*$G9),2),0)</f>
        <v>0</v>
      </c>
      <c r="AG9" s="56">
        <f>IFERROR(ROUND((($D9*$Q9)*$H9),2),0)</f>
        <v>0</v>
      </c>
      <c r="AH9" s="56">
        <f>IFERROR(ROUND((($D9*$R9)*$G9),2),0)</f>
        <v>0</v>
      </c>
      <c r="AI9" s="56">
        <f>IFERROR(ROUND((($D9*$R9)*$H9),2),0)</f>
        <v>0</v>
      </c>
      <c r="AJ9" s="56">
        <f>IFERROR(ROUND((($D9*$S9)*$G9),2),0)</f>
        <v>0</v>
      </c>
      <c r="AK9" s="56">
        <f>IFERROR(ROUND((($D9*$S9)*$H9),2),0)</f>
        <v>0</v>
      </c>
      <c r="AL9" s="56">
        <f>IFERROR(ROUND((($D9*$T9)*$G9),2),0)</f>
        <v>0</v>
      </c>
      <c r="AM9" s="56">
        <f>IFERROR(ROUND((($D9*$T9)*$H9),2),0)</f>
        <v>0</v>
      </c>
      <c r="AN9" s="56">
        <f>IFERROR(ROUND((($D9*$U9)*$G9),2),0)</f>
        <v>0</v>
      </c>
      <c r="AO9" s="56">
        <f>IFERROR(ROUND((($D9*$U9)*$H9),2),0)</f>
        <v>0</v>
      </c>
      <c r="AP9" s="56">
        <f>IFERROR(ROUND((($D9*$V9)*$G9),2),0)</f>
        <v>0</v>
      </c>
      <c r="AQ9" s="56">
        <f>IFERROR(ROUND((($D9*$V9)*$H9),2),0)</f>
        <v>0</v>
      </c>
      <c r="AR9" s="56">
        <f>IFERROR(ROUND((($D9*$W9)*$G9),2),0)</f>
        <v>0</v>
      </c>
      <c r="AS9" s="56">
        <f>IFERROR(ROUND((($D9*$W9)*$H9),2),0)</f>
        <v>0</v>
      </c>
      <c r="AT9" s="56">
        <f>IFERROR(ROUND((($D9*$X9)*$G9),2),0)</f>
        <v>0</v>
      </c>
      <c r="AU9" s="56">
        <f>IFERROR(ROUND((($D9*$X9)*$H9),2),0)</f>
        <v>0</v>
      </c>
      <c r="AV9" s="56">
        <f>IFERROR(ROUND((($D9*$Y9)*$G9),2),0)</f>
        <v>0</v>
      </c>
      <c r="AW9" s="56">
        <f>IFERROR(ROUND((($D9*$Y9)*$H9),2),0)</f>
        <v>0</v>
      </c>
      <c r="AX9" s="56">
        <f>IFERROR(ROUND((($D9*$Z9)*$G9),2),0)</f>
        <v>0</v>
      </c>
      <c r="AY9" s="56">
        <f>IFERROR(ROUND((($D9*$Z9)*$H9),2),0)</f>
        <v>0</v>
      </c>
      <c r="AZ9" s="56">
        <f>IFERROR(ROUND((($D9*$AA9)*$G9),2),0)</f>
        <v>0</v>
      </c>
      <c r="BA9" s="56">
        <f>IFERROR(ROUND((($D9*$AA9)*$H9),2),0)</f>
        <v>0</v>
      </c>
      <c r="BB9" s="56">
        <f>IFERROR(ROUND((($D9*$AB9)*$G9),2),0)</f>
        <v>0</v>
      </c>
      <c r="BC9" s="56">
        <f>IFERROR(ROUND((($D9*$AB9)*$H9),2),0)</f>
        <v>0</v>
      </c>
      <c r="BD9" s="158">
        <f>ROUND(AF9+AH9+AJ9+AL9+AN9+AP9+AR9+AT9+AV9+AX9+AZ9+BB9,2)</f>
        <v>0</v>
      </c>
      <c r="BE9" s="158">
        <f>ROUND(AG9+AI9+AK9+AM9+AO9+AQ9+AS9+AU9+AW9+AY9+BA9+BC9,2)</f>
        <v>0</v>
      </c>
      <c r="BF9" s="158">
        <f>ROUND((K9+L9)-BD9,2)</f>
        <v>0</v>
      </c>
      <c r="BG9" s="158">
        <f>ROUND((M9+N9)-BE9,2)</f>
        <v>0</v>
      </c>
    </row>
    <row r="10" spans="1:59" s="107" customFormat="1" ht="18" customHeight="1" x14ac:dyDescent="0.25">
      <c r="A10" s="105" t="s">
        <v>56</v>
      </c>
      <c r="B10" s="115" t="s">
        <v>285</v>
      </c>
      <c r="C10" s="55"/>
      <c r="D10" s="137">
        <v>1000</v>
      </c>
      <c r="E10" s="137">
        <v>1</v>
      </c>
      <c r="F10" s="137"/>
      <c r="G10" s="136">
        <v>1</v>
      </c>
      <c r="H10" s="136"/>
      <c r="I10" s="55">
        <f t="shared" ref="I10:I15" si="1">IFERROR(ROUND((D10*E10),0),0)</f>
        <v>1000</v>
      </c>
      <c r="J10" s="55">
        <f t="shared" ref="J10:J15" si="2">IFERROR(ROUND((D10*F10),0),0)</f>
        <v>0</v>
      </c>
      <c r="K10" s="55">
        <f t="shared" ref="K10:K15" si="3">IFERROR(ROUND(I10*G10,2),0)</f>
        <v>1000</v>
      </c>
      <c r="L10" s="55">
        <f t="shared" ref="L10:L15" si="4">IFERROR(ROUND(J10*G10,2),0)</f>
        <v>0</v>
      </c>
      <c r="M10" s="55">
        <f t="shared" ref="M10:M15" si="5">IFERROR(ROUND(I10*H10,2),0)</f>
        <v>0</v>
      </c>
      <c r="N10" s="55">
        <f t="shared" ref="N10:N15" si="6">IFERROR(ROUND(J10*H10,2),0)</f>
        <v>0</v>
      </c>
      <c r="O10" s="55"/>
      <c r="P10" s="71"/>
      <c r="Q10" s="56">
        <v>1</v>
      </c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158">
        <f t="shared" ref="AC10:AC15" si="7">ROUND(SUM(Q10:AB10),2)</f>
        <v>1</v>
      </c>
      <c r="AD10" s="158">
        <f t="shared" ref="AD10:AD15" si="8">ROUND((E10+F10)-AC10,2)</f>
        <v>0</v>
      </c>
      <c r="AE10" s="158"/>
      <c r="AF10" s="56">
        <f t="shared" ref="AF10:AF15" si="9">IFERROR(ROUND((($D10*$Q10)*$G10),2),0)</f>
        <v>1000</v>
      </c>
      <c r="AG10" s="56">
        <f t="shared" ref="AG10:AG15" si="10">IFERROR(ROUND((($D10*$Q10)*$H10),2),0)</f>
        <v>0</v>
      </c>
      <c r="AH10" s="56">
        <f t="shared" ref="AH10:AH15" si="11">IFERROR(ROUND((($D10*$R10)*$G10),2),0)</f>
        <v>0</v>
      </c>
      <c r="AI10" s="56">
        <f t="shared" ref="AI10:AI15" si="12">IFERROR(ROUND((($D10*$R10)*$H10),2),0)</f>
        <v>0</v>
      </c>
      <c r="AJ10" s="56">
        <f t="shared" ref="AJ10:AJ15" si="13">IFERROR(ROUND((($D10*$S10)*$G10),2),0)</f>
        <v>0</v>
      </c>
      <c r="AK10" s="56">
        <f t="shared" ref="AK10:AK15" si="14">IFERROR(ROUND((($D10*$S10)*$H10),2),0)</f>
        <v>0</v>
      </c>
      <c r="AL10" s="56">
        <f t="shared" ref="AL10:AL15" si="15">IFERROR(ROUND((($D10*$T10)*$G10),2),0)</f>
        <v>0</v>
      </c>
      <c r="AM10" s="56">
        <f t="shared" ref="AM10:AM15" si="16">IFERROR(ROUND((($D10*$T10)*$H10),2),0)</f>
        <v>0</v>
      </c>
      <c r="AN10" s="56">
        <f t="shared" ref="AN10:AN15" si="17">IFERROR(ROUND((($D10*$U10)*$G10),2),0)</f>
        <v>0</v>
      </c>
      <c r="AO10" s="56">
        <f t="shared" ref="AO10:AO15" si="18">IFERROR(ROUND((($D10*$U10)*$H10),2),0)</f>
        <v>0</v>
      </c>
      <c r="AP10" s="56">
        <f t="shared" ref="AP10:AP15" si="19">IFERROR(ROUND((($D10*$V10)*$G10),2),0)</f>
        <v>0</v>
      </c>
      <c r="AQ10" s="56">
        <f t="shared" ref="AQ10:AQ15" si="20">IFERROR(ROUND((($D10*$V10)*$H10),2),0)</f>
        <v>0</v>
      </c>
      <c r="AR10" s="56">
        <f t="shared" ref="AR10:AR15" si="21">IFERROR(ROUND((($D10*$W10)*$G10),2),0)</f>
        <v>0</v>
      </c>
      <c r="AS10" s="56">
        <f t="shared" ref="AS10:AS15" si="22">IFERROR(ROUND((($D10*$W10)*$H10),2),0)</f>
        <v>0</v>
      </c>
      <c r="AT10" s="56">
        <f t="shared" ref="AT10:AT15" si="23">IFERROR(ROUND((($D10*$X10)*$G10),2),0)</f>
        <v>0</v>
      </c>
      <c r="AU10" s="56">
        <f t="shared" ref="AU10:AU15" si="24">IFERROR(ROUND((($D10*$X10)*$H10),2),0)</f>
        <v>0</v>
      </c>
      <c r="AV10" s="56">
        <f t="shared" ref="AV10:AV15" si="25">IFERROR(ROUND((($D10*$Y10)*$G10),2),0)</f>
        <v>0</v>
      </c>
      <c r="AW10" s="56">
        <f t="shared" ref="AW10:AW15" si="26">IFERROR(ROUND((($D10*$Y10)*$H10),2),0)</f>
        <v>0</v>
      </c>
      <c r="AX10" s="56">
        <f t="shared" ref="AX10:AX15" si="27">IFERROR(ROUND((($D10*$Z10)*$G10),2),0)</f>
        <v>0</v>
      </c>
      <c r="AY10" s="56">
        <f t="shared" ref="AY10:AY15" si="28">IFERROR(ROUND((($D10*$Z10)*$H10),2),0)</f>
        <v>0</v>
      </c>
      <c r="AZ10" s="56">
        <f t="shared" ref="AZ10:AZ15" si="29">IFERROR(ROUND((($D10*$AA10)*$G10),2),0)</f>
        <v>0</v>
      </c>
      <c r="BA10" s="56">
        <f t="shared" ref="BA10:BA15" si="30">IFERROR(ROUND((($D10*$AA10)*$H10),2),0)</f>
        <v>0</v>
      </c>
      <c r="BB10" s="56">
        <f t="shared" ref="BB10:BB15" si="31">IFERROR(ROUND((($D10*$AB10)*$G10),2),0)</f>
        <v>0</v>
      </c>
      <c r="BC10" s="56">
        <f t="shared" ref="BC10:BC15" si="32">IFERROR(ROUND((($D10*$AB10)*$H10),2),0)</f>
        <v>0</v>
      </c>
      <c r="BD10" s="158">
        <f t="shared" ref="BD10:BD15" si="33">ROUND(AF10+AH10+AJ10+AL10+AN10+AP10+AR10+AT10+AV10+AX10+AZ10+BB10,2)</f>
        <v>1000</v>
      </c>
      <c r="BE10" s="158">
        <f t="shared" ref="BE10:BE15" si="34">ROUND(AG10+AI10+AK10+AM10+AO10+AQ10+AS10+AU10+AW10+AY10+BA10+BC10,2)</f>
        <v>0</v>
      </c>
      <c r="BF10" s="158">
        <f t="shared" ref="BF10:BF15" si="35">ROUND((K10+L10)-BD10,2)</f>
        <v>0</v>
      </c>
      <c r="BG10" s="158">
        <f t="shared" ref="BG10:BG15" si="36">ROUND((M10+N10)-BE10,2)</f>
        <v>0</v>
      </c>
    </row>
    <row r="11" spans="1:59" s="107" customFormat="1" ht="18" customHeight="1" x14ac:dyDescent="0.25">
      <c r="A11" s="105" t="s">
        <v>57</v>
      </c>
      <c r="B11" s="115" t="s">
        <v>286</v>
      </c>
      <c r="C11" s="55"/>
      <c r="D11" s="137">
        <v>1000</v>
      </c>
      <c r="E11" s="137"/>
      <c r="F11" s="137">
        <v>1</v>
      </c>
      <c r="G11" s="136"/>
      <c r="H11" s="136">
        <v>1</v>
      </c>
      <c r="I11" s="55">
        <f t="shared" si="1"/>
        <v>0</v>
      </c>
      <c r="J11" s="55">
        <f t="shared" si="2"/>
        <v>1000</v>
      </c>
      <c r="K11" s="55">
        <f t="shared" si="3"/>
        <v>0</v>
      </c>
      <c r="L11" s="55">
        <f t="shared" si="4"/>
        <v>0</v>
      </c>
      <c r="M11" s="55">
        <f t="shared" si="5"/>
        <v>0</v>
      </c>
      <c r="N11" s="55">
        <f t="shared" si="6"/>
        <v>1000</v>
      </c>
      <c r="O11" s="55"/>
      <c r="P11" s="71"/>
      <c r="Q11" s="56">
        <v>1</v>
      </c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158">
        <f t="shared" si="7"/>
        <v>1</v>
      </c>
      <c r="AD11" s="158">
        <f t="shared" si="8"/>
        <v>0</v>
      </c>
      <c r="AE11" s="158"/>
      <c r="AF11" s="56">
        <f t="shared" si="9"/>
        <v>0</v>
      </c>
      <c r="AG11" s="56">
        <f t="shared" si="10"/>
        <v>1000</v>
      </c>
      <c r="AH11" s="56">
        <f t="shared" si="11"/>
        <v>0</v>
      </c>
      <c r="AI11" s="56">
        <f t="shared" si="12"/>
        <v>0</v>
      </c>
      <c r="AJ11" s="56">
        <f t="shared" si="13"/>
        <v>0</v>
      </c>
      <c r="AK11" s="56">
        <f t="shared" si="14"/>
        <v>0</v>
      </c>
      <c r="AL11" s="56">
        <f t="shared" si="15"/>
        <v>0</v>
      </c>
      <c r="AM11" s="56">
        <f t="shared" si="16"/>
        <v>0</v>
      </c>
      <c r="AN11" s="56">
        <f t="shared" si="17"/>
        <v>0</v>
      </c>
      <c r="AO11" s="56">
        <f t="shared" si="18"/>
        <v>0</v>
      </c>
      <c r="AP11" s="56">
        <f t="shared" si="19"/>
        <v>0</v>
      </c>
      <c r="AQ11" s="56">
        <f t="shared" si="20"/>
        <v>0</v>
      </c>
      <c r="AR11" s="56">
        <f t="shared" si="21"/>
        <v>0</v>
      </c>
      <c r="AS11" s="56">
        <f t="shared" si="22"/>
        <v>0</v>
      </c>
      <c r="AT11" s="56">
        <f t="shared" si="23"/>
        <v>0</v>
      </c>
      <c r="AU11" s="56">
        <f t="shared" si="24"/>
        <v>0</v>
      </c>
      <c r="AV11" s="56">
        <f t="shared" si="25"/>
        <v>0</v>
      </c>
      <c r="AW11" s="56">
        <f t="shared" si="26"/>
        <v>0</v>
      </c>
      <c r="AX11" s="56">
        <f t="shared" si="27"/>
        <v>0</v>
      </c>
      <c r="AY11" s="56">
        <f t="shared" si="28"/>
        <v>0</v>
      </c>
      <c r="AZ11" s="56">
        <f t="shared" si="29"/>
        <v>0</v>
      </c>
      <c r="BA11" s="56">
        <f t="shared" si="30"/>
        <v>0</v>
      </c>
      <c r="BB11" s="56">
        <f t="shared" si="31"/>
        <v>0</v>
      </c>
      <c r="BC11" s="56">
        <f t="shared" si="32"/>
        <v>0</v>
      </c>
      <c r="BD11" s="158">
        <f t="shared" si="33"/>
        <v>0</v>
      </c>
      <c r="BE11" s="158">
        <f t="shared" si="34"/>
        <v>1000</v>
      </c>
      <c r="BF11" s="158">
        <f t="shared" si="35"/>
        <v>0</v>
      </c>
      <c r="BG11" s="158">
        <f t="shared" si="36"/>
        <v>0</v>
      </c>
    </row>
    <row r="12" spans="1:59" s="107" customFormat="1" ht="18" customHeight="1" x14ac:dyDescent="0.25">
      <c r="A12" s="105" t="s">
        <v>58</v>
      </c>
      <c r="B12" s="115"/>
      <c r="C12" s="55"/>
      <c r="D12" s="137"/>
      <c r="E12" s="137"/>
      <c r="F12" s="137"/>
      <c r="G12" s="136"/>
      <c r="H12" s="136"/>
      <c r="I12" s="55">
        <f t="shared" si="1"/>
        <v>0</v>
      </c>
      <c r="J12" s="55">
        <f t="shared" si="2"/>
        <v>0</v>
      </c>
      <c r="K12" s="55">
        <f t="shared" si="3"/>
        <v>0</v>
      </c>
      <c r="L12" s="55">
        <f t="shared" si="4"/>
        <v>0</v>
      </c>
      <c r="M12" s="55">
        <f t="shared" si="5"/>
        <v>0</v>
      </c>
      <c r="N12" s="55">
        <f t="shared" si="6"/>
        <v>0</v>
      </c>
      <c r="O12" s="55"/>
      <c r="P12" s="71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158">
        <f t="shared" si="7"/>
        <v>0</v>
      </c>
      <c r="AD12" s="158">
        <f t="shared" si="8"/>
        <v>0</v>
      </c>
      <c r="AE12" s="158"/>
      <c r="AF12" s="56">
        <f t="shared" si="9"/>
        <v>0</v>
      </c>
      <c r="AG12" s="56">
        <f t="shared" si="10"/>
        <v>0</v>
      </c>
      <c r="AH12" s="56">
        <f t="shared" si="11"/>
        <v>0</v>
      </c>
      <c r="AI12" s="56">
        <f t="shared" si="12"/>
        <v>0</v>
      </c>
      <c r="AJ12" s="56">
        <f t="shared" si="13"/>
        <v>0</v>
      </c>
      <c r="AK12" s="56">
        <f t="shared" si="14"/>
        <v>0</v>
      </c>
      <c r="AL12" s="56">
        <f t="shared" si="15"/>
        <v>0</v>
      </c>
      <c r="AM12" s="56">
        <f t="shared" si="16"/>
        <v>0</v>
      </c>
      <c r="AN12" s="56">
        <f t="shared" si="17"/>
        <v>0</v>
      </c>
      <c r="AO12" s="56">
        <f t="shared" si="18"/>
        <v>0</v>
      </c>
      <c r="AP12" s="56">
        <f t="shared" si="19"/>
        <v>0</v>
      </c>
      <c r="AQ12" s="56">
        <f t="shared" si="20"/>
        <v>0</v>
      </c>
      <c r="AR12" s="56">
        <f t="shared" si="21"/>
        <v>0</v>
      </c>
      <c r="AS12" s="56">
        <f t="shared" si="22"/>
        <v>0</v>
      </c>
      <c r="AT12" s="56">
        <f t="shared" si="23"/>
        <v>0</v>
      </c>
      <c r="AU12" s="56">
        <f t="shared" si="24"/>
        <v>0</v>
      </c>
      <c r="AV12" s="56">
        <f t="shared" si="25"/>
        <v>0</v>
      </c>
      <c r="AW12" s="56">
        <f t="shared" si="26"/>
        <v>0</v>
      </c>
      <c r="AX12" s="56">
        <f t="shared" si="27"/>
        <v>0</v>
      </c>
      <c r="AY12" s="56">
        <f t="shared" si="28"/>
        <v>0</v>
      </c>
      <c r="AZ12" s="56">
        <f t="shared" si="29"/>
        <v>0</v>
      </c>
      <c r="BA12" s="56">
        <f t="shared" si="30"/>
        <v>0</v>
      </c>
      <c r="BB12" s="56">
        <f t="shared" si="31"/>
        <v>0</v>
      </c>
      <c r="BC12" s="56">
        <f t="shared" si="32"/>
        <v>0</v>
      </c>
      <c r="BD12" s="158">
        <f t="shared" si="33"/>
        <v>0</v>
      </c>
      <c r="BE12" s="158">
        <f t="shared" si="34"/>
        <v>0</v>
      </c>
      <c r="BF12" s="158">
        <f t="shared" si="35"/>
        <v>0</v>
      </c>
      <c r="BG12" s="158">
        <f t="shared" si="36"/>
        <v>0</v>
      </c>
    </row>
    <row r="13" spans="1:59" s="107" customFormat="1" ht="18" customHeight="1" x14ac:dyDescent="0.25">
      <c r="A13" s="105" t="s">
        <v>59</v>
      </c>
      <c r="B13" s="115"/>
      <c r="C13" s="55"/>
      <c r="D13" s="137"/>
      <c r="E13" s="137"/>
      <c r="F13" s="137"/>
      <c r="G13" s="136"/>
      <c r="H13" s="136"/>
      <c r="I13" s="55">
        <f t="shared" si="1"/>
        <v>0</v>
      </c>
      <c r="J13" s="55">
        <f t="shared" si="2"/>
        <v>0</v>
      </c>
      <c r="K13" s="55">
        <f t="shared" si="3"/>
        <v>0</v>
      </c>
      <c r="L13" s="55">
        <f t="shared" si="4"/>
        <v>0</v>
      </c>
      <c r="M13" s="55">
        <f t="shared" si="5"/>
        <v>0</v>
      </c>
      <c r="N13" s="55">
        <f t="shared" si="6"/>
        <v>0</v>
      </c>
      <c r="O13" s="55"/>
      <c r="P13" s="71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158">
        <f t="shared" si="7"/>
        <v>0</v>
      </c>
      <c r="AD13" s="158">
        <f t="shared" si="8"/>
        <v>0</v>
      </c>
      <c r="AE13" s="158"/>
      <c r="AF13" s="56">
        <f t="shared" si="9"/>
        <v>0</v>
      </c>
      <c r="AG13" s="56">
        <f t="shared" si="10"/>
        <v>0</v>
      </c>
      <c r="AH13" s="56">
        <f t="shared" si="11"/>
        <v>0</v>
      </c>
      <c r="AI13" s="56">
        <f t="shared" si="12"/>
        <v>0</v>
      </c>
      <c r="AJ13" s="56">
        <f t="shared" si="13"/>
        <v>0</v>
      </c>
      <c r="AK13" s="56">
        <f t="shared" si="14"/>
        <v>0</v>
      </c>
      <c r="AL13" s="56">
        <f t="shared" si="15"/>
        <v>0</v>
      </c>
      <c r="AM13" s="56">
        <f t="shared" si="16"/>
        <v>0</v>
      </c>
      <c r="AN13" s="56">
        <f t="shared" si="17"/>
        <v>0</v>
      </c>
      <c r="AO13" s="56">
        <f t="shared" si="18"/>
        <v>0</v>
      </c>
      <c r="AP13" s="56">
        <f t="shared" si="19"/>
        <v>0</v>
      </c>
      <c r="AQ13" s="56">
        <f t="shared" si="20"/>
        <v>0</v>
      </c>
      <c r="AR13" s="56">
        <f t="shared" si="21"/>
        <v>0</v>
      </c>
      <c r="AS13" s="56">
        <f t="shared" si="22"/>
        <v>0</v>
      </c>
      <c r="AT13" s="56">
        <f t="shared" si="23"/>
        <v>0</v>
      </c>
      <c r="AU13" s="56">
        <f t="shared" si="24"/>
        <v>0</v>
      </c>
      <c r="AV13" s="56">
        <f t="shared" si="25"/>
        <v>0</v>
      </c>
      <c r="AW13" s="56">
        <f t="shared" si="26"/>
        <v>0</v>
      </c>
      <c r="AX13" s="56">
        <f t="shared" si="27"/>
        <v>0</v>
      </c>
      <c r="AY13" s="56">
        <f t="shared" si="28"/>
        <v>0</v>
      </c>
      <c r="AZ13" s="56">
        <f t="shared" si="29"/>
        <v>0</v>
      </c>
      <c r="BA13" s="56">
        <f t="shared" si="30"/>
        <v>0</v>
      </c>
      <c r="BB13" s="56">
        <f t="shared" si="31"/>
        <v>0</v>
      </c>
      <c r="BC13" s="56">
        <f t="shared" si="32"/>
        <v>0</v>
      </c>
      <c r="BD13" s="158">
        <f t="shared" si="33"/>
        <v>0</v>
      </c>
      <c r="BE13" s="158">
        <f t="shared" si="34"/>
        <v>0</v>
      </c>
      <c r="BF13" s="158">
        <f t="shared" si="35"/>
        <v>0</v>
      </c>
      <c r="BG13" s="158">
        <f t="shared" si="36"/>
        <v>0</v>
      </c>
    </row>
    <row r="14" spans="1:59" s="107" customFormat="1" ht="18" customHeight="1" x14ac:dyDescent="0.25">
      <c r="A14" s="105" t="s">
        <v>60</v>
      </c>
      <c r="B14" s="115"/>
      <c r="C14" s="55"/>
      <c r="D14" s="137"/>
      <c r="E14" s="137"/>
      <c r="F14" s="137"/>
      <c r="G14" s="136"/>
      <c r="H14" s="136"/>
      <c r="I14" s="55">
        <f t="shared" si="1"/>
        <v>0</v>
      </c>
      <c r="J14" s="55">
        <f t="shared" si="2"/>
        <v>0</v>
      </c>
      <c r="K14" s="55">
        <f t="shared" si="3"/>
        <v>0</v>
      </c>
      <c r="L14" s="55">
        <f t="shared" si="4"/>
        <v>0</v>
      </c>
      <c r="M14" s="55">
        <f t="shared" si="5"/>
        <v>0</v>
      </c>
      <c r="N14" s="55">
        <f t="shared" si="6"/>
        <v>0</v>
      </c>
      <c r="O14" s="55"/>
      <c r="P14" s="71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158">
        <f t="shared" si="7"/>
        <v>0</v>
      </c>
      <c r="AD14" s="158">
        <f t="shared" si="8"/>
        <v>0</v>
      </c>
      <c r="AE14" s="158"/>
      <c r="AF14" s="56">
        <f t="shared" si="9"/>
        <v>0</v>
      </c>
      <c r="AG14" s="56">
        <f t="shared" si="10"/>
        <v>0</v>
      </c>
      <c r="AH14" s="56">
        <f t="shared" si="11"/>
        <v>0</v>
      </c>
      <c r="AI14" s="56">
        <f t="shared" si="12"/>
        <v>0</v>
      </c>
      <c r="AJ14" s="56">
        <f t="shared" si="13"/>
        <v>0</v>
      </c>
      <c r="AK14" s="56">
        <f t="shared" si="14"/>
        <v>0</v>
      </c>
      <c r="AL14" s="56">
        <f t="shared" si="15"/>
        <v>0</v>
      </c>
      <c r="AM14" s="56">
        <f t="shared" si="16"/>
        <v>0</v>
      </c>
      <c r="AN14" s="56">
        <f t="shared" si="17"/>
        <v>0</v>
      </c>
      <c r="AO14" s="56">
        <f t="shared" si="18"/>
        <v>0</v>
      </c>
      <c r="AP14" s="56">
        <f t="shared" si="19"/>
        <v>0</v>
      </c>
      <c r="AQ14" s="56">
        <f t="shared" si="20"/>
        <v>0</v>
      </c>
      <c r="AR14" s="56">
        <f t="shared" si="21"/>
        <v>0</v>
      </c>
      <c r="AS14" s="56">
        <f t="shared" si="22"/>
        <v>0</v>
      </c>
      <c r="AT14" s="56">
        <f t="shared" si="23"/>
        <v>0</v>
      </c>
      <c r="AU14" s="56">
        <f t="shared" si="24"/>
        <v>0</v>
      </c>
      <c r="AV14" s="56">
        <f t="shared" si="25"/>
        <v>0</v>
      </c>
      <c r="AW14" s="56">
        <f t="shared" si="26"/>
        <v>0</v>
      </c>
      <c r="AX14" s="56">
        <f t="shared" si="27"/>
        <v>0</v>
      </c>
      <c r="AY14" s="56">
        <f t="shared" si="28"/>
        <v>0</v>
      </c>
      <c r="AZ14" s="56">
        <f t="shared" si="29"/>
        <v>0</v>
      </c>
      <c r="BA14" s="56">
        <f t="shared" si="30"/>
        <v>0</v>
      </c>
      <c r="BB14" s="56">
        <f t="shared" si="31"/>
        <v>0</v>
      </c>
      <c r="BC14" s="56">
        <f t="shared" si="32"/>
        <v>0</v>
      </c>
      <c r="BD14" s="158">
        <f t="shared" si="33"/>
        <v>0</v>
      </c>
      <c r="BE14" s="158">
        <f t="shared" si="34"/>
        <v>0</v>
      </c>
      <c r="BF14" s="158">
        <f t="shared" si="35"/>
        <v>0</v>
      </c>
      <c r="BG14" s="158">
        <f t="shared" si="36"/>
        <v>0</v>
      </c>
    </row>
    <row r="15" spans="1:59" s="107" customFormat="1" ht="18" customHeight="1" x14ac:dyDescent="0.25">
      <c r="A15" s="105" t="s">
        <v>61</v>
      </c>
      <c r="B15" s="115"/>
      <c r="C15" s="55"/>
      <c r="D15" s="137"/>
      <c r="E15" s="137"/>
      <c r="F15" s="137"/>
      <c r="G15" s="136"/>
      <c r="H15" s="136"/>
      <c r="I15" s="55">
        <f t="shared" si="1"/>
        <v>0</v>
      </c>
      <c r="J15" s="55">
        <f t="shared" si="2"/>
        <v>0</v>
      </c>
      <c r="K15" s="55">
        <f t="shared" si="3"/>
        <v>0</v>
      </c>
      <c r="L15" s="55">
        <f t="shared" si="4"/>
        <v>0</v>
      </c>
      <c r="M15" s="55">
        <f t="shared" si="5"/>
        <v>0</v>
      </c>
      <c r="N15" s="55">
        <f t="shared" si="6"/>
        <v>0</v>
      </c>
      <c r="O15" s="55"/>
      <c r="P15" s="71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158">
        <f t="shared" si="7"/>
        <v>0</v>
      </c>
      <c r="AD15" s="158">
        <f t="shared" si="8"/>
        <v>0</v>
      </c>
      <c r="AE15" s="158"/>
      <c r="AF15" s="56">
        <f t="shared" si="9"/>
        <v>0</v>
      </c>
      <c r="AG15" s="56">
        <f t="shared" si="10"/>
        <v>0</v>
      </c>
      <c r="AH15" s="56">
        <f t="shared" si="11"/>
        <v>0</v>
      </c>
      <c r="AI15" s="56">
        <f t="shared" si="12"/>
        <v>0</v>
      </c>
      <c r="AJ15" s="56">
        <f t="shared" si="13"/>
        <v>0</v>
      </c>
      <c r="AK15" s="56">
        <f t="shared" si="14"/>
        <v>0</v>
      </c>
      <c r="AL15" s="56">
        <f t="shared" si="15"/>
        <v>0</v>
      </c>
      <c r="AM15" s="56">
        <f t="shared" si="16"/>
        <v>0</v>
      </c>
      <c r="AN15" s="56">
        <f t="shared" si="17"/>
        <v>0</v>
      </c>
      <c r="AO15" s="56">
        <f t="shared" si="18"/>
        <v>0</v>
      </c>
      <c r="AP15" s="56">
        <f t="shared" si="19"/>
        <v>0</v>
      </c>
      <c r="AQ15" s="56">
        <f t="shared" si="20"/>
        <v>0</v>
      </c>
      <c r="AR15" s="56">
        <f t="shared" si="21"/>
        <v>0</v>
      </c>
      <c r="AS15" s="56">
        <f t="shared" si="22"/>
        <v>0</v>
      </c>
      <c r="AT15" s="56">
        <f t="shared" si="23"/>
        <v>0</v>
      </c>
      <c r="AU15" s="56">
        <f t="shared" si="24"/>
        <v>0</v>
      </c>
      <c r="AV15" s="56">
        <f t="shared" si="25"/>
        <v>0</v>
      </c>
      <c r="AW15" s="56">
        <f t="shared" si="26"/>
        <v>0</v>
      </c>
      <c r="AX15" s="56">
        <f t="shared" si="27"/>
        <v>0</v>
      </c>
      <c r="AY15" s="56">
        <f t="shared" si="28"/>
        <v>0</v>
      </c>
      <c r="AZ15" s="56">
        <f t="shared" si="29"/>
        <v>0</v>
      </c>
      <c r="BA15" s="56">
        <f t="shared" si="30"/>
        <v>0</v>
      </c>
      <c r="BB15" s="56">
        <f t="shared" si="31"/>
        <v>0</v>
      </c>
      <c r="BC15" s="56">
        <f t="shared" si="32"/>
        <v>0</v>
      </c>
      <c r="BD15" s="158">
        <f t="shared" si="33"/>
        <v>0</v>
      </c>
      <c r="BE15" s="158">
        <f t="shared" si="34"/>
        <v>0</v>
      </c>
      <c r="BF15" s="158">
        <f t="shared" si="35"/>
        <v>0</v>
      </c>
      <c r="BG15" s="158">
        <f t="shared" si="36"/>
        <v>0</v>
      </c>
    </row>
    <row r="16" spans="1:59" s="36" customFormat="1" ht="18" customHeight="1" x14ac:dyDescent="0.25">
      <c r="A16" s="58"/>
      <c r="B16" s="40" t="s">
        <v>62</v>
      </c>
      <c r="C16" s="76"/>
      <c r="D16" s="12"/>
      <c r="E16" s="12"/>
      <c r="F16" s="13"/>
      <c r="G16" s="42">
        <f>IFERROR((K16+L16)/(I16+J16),0)</f>
        <v>0.5</v>
      </c>
      <c r="H16" s="42">
        <f>IFERROR((M16+N16)/(I16+J16),0)</f>
        <v>0.5</v>
      </c>
      <c r="I16" s="12">
        <f t="shared" ref="I16" si="37">ROUND(SUBTOTAL(9,I9:I15),0)</f>
        <v>1000</v>
      </c>
      <c r="J16" s="12">
        <f t="shared" ref="J16:BG16" si="38">ROUND(SUBTOTAL(9,J9:J15),0)</f>
        <v>1000</v>
      </c>
      <c r="K16" s="12">
        <f t="shared" si="38"/>
        <v>1000</v>
      </c>
      <c r="L16" s="12">
        <f t="shared" si="38"/>
        <v>0</v>
      </c>
      <c r="M16" s="12">
        <f t="shared" si="38"/>
        <v>0</v>
      </c>
      <c r="N16" s="12">
        <f t="shared" si="38"/>
        <v>1000</v>
      </c>
      <c r="O16" s="12">
        <f t="shared" si="38"/>
        <v>0</v>
      </c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>
        <f t="shared" si="38"/>
        <v>1000</v>
      </c>
      <c r="AG16" s="12">
        <f t="shared" si="38"/>
        <v>1000</v>
      </c>
      <c r="AH16" s="12">
        <f t="shared" si="38"/>
        <v>0</v>
      </c>
      <c r="AI16" s="12">
        <f t="shared" si="38"/>
        <v>0</v>
      </c>
      <c r="AJ16" s="12">
        <f t="shared" si="38"/>
        <v>0</v>
      </c>
      <c r="AK16" s="12">
        <f t="shared" si="38"/>
        <v>0</v>
      </c>
      <c r="AL16" s="12">
        <f t="shared" si="38"/>
        <v>0</v>
      </c>
      <c r="AM16" s="12">
        <f t="shared" si="38"/>
        <v>0</v>
      </c>
      <c r="AN16" s="12">
        <f t="shared" si="38"/>
        <v>0</v>
      </c>
      <c r="AO16" s="12">
        <f t="shared" si="38"/>
        <v>0</v>
      </c>
      <c r="AP16" s="12">
        <f t="shared" si="38"/>
        <v>0</v>
      </c>
      <c r="AQ16" s="12">
        <f t="shared" si="38"/>
        <v>0</v>
      </c>
      <c r="AR16" s="12">
        <f t="shared" si="38"/>
        <v>0</v>
      </c>
      <c r="AS16" s="12">
        <f t="shared" si="38"/>
        <v>0</v>
      </c>
      <c r="AT16" s="12">
        <f t="shared" si="38"/>
        <v>0</v>
      </c>
      <c r="AU16" s="12">
        <f t="shared" si="38"/>
        <v>0</v>
      </c>
      <c r="AV16" s="12">
        <f t="shared" si="38"/>
        <v>0</v>
      </c>
      <c r="AW16" s="12">
        <f t="shared" si="38"/>
        <v>0</v>
      </c>
      <c r="AX16" s="12">
        <f t="shared" si="38"/>
        <v>0</v>
      </c>
      <c r="AY16" s="12">
        <f t="shared" si="38"/>
        <v>0</v>
      </c>
      <c r="AZ16" s="12">
        <f t="shared" si="38"/>
        <v>0</v>
      </c>
      <c r="BA16" s="12">
        <f t="shared" si="38"/>
        <v>0</v>
      </c>
      <c r="BB16" s="12">
        <f t="shared" si="38"/>
        <v>0</v>
      </c>
      <c r="BC16" s="12">
        <f t="shared" si="38"/>
        <v>0</v>
      </c>
      <c r="BD16" s="12">
        <f t="shared" si="38"/>
        <v>1000</v>
      </c>
      <c r="BE16" s="12">
        <f t="shared" si="38"/>
        <v>1000</v>
      </c>
      <c r="BF16" s="12">
        <f t="shared" si="38"/>
        <v>0</v>
      </c>
      <c r="BG16" s="12">
        <f t="shared" si="38"/>
        <v>0</v>
      </c>
    </row>
    <row r="17" spans="1:59" ht="18" customHeight="1" x14ac:dyDescent="0.25">
      <c r="A17" s="70"/>
      <c r="B17" s="38"/>
      <c r="C17" s="77"/>
      <c r="D17" s="72"/>
      <c r="E17" s="72"/>
      <c r="F17" s="57"/>
      <c r="G17" s="98"/>
      <c r="H17" s="98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</row>
    <row r="18" spans="1:59" s="36" customFormat="1" ht="18" customHeight="1" x14ac:dyDescent="0.25">
      <c r="A18" s="39"/>
      <c r="B18" s="40" t="s">
        <v>63</v>
      </c>
      <c r="C18" s="78"/>
      <c r="D18" s="40" t="s">
        <v>36</v>
      </c>
      <c r="E18" s="40"/>
      <c r="F18" s="149">
        <f>'Summary Budget'!C16</f>
        <v>83.183099999999996</v>
      </c>
      <c r="G18" s="42">
        <f>IFERROR((K18+L18)/(I18+J18),0)</f>
        <v>0.5</v>
      </c>
      <c r="H18" s="42">
        <f>IFERROR((M18+N18)/(I18+J18),0)</f>
        <v>0.5</v>
      </c>
      <c r="I18" s="47">
        <f>IFERROR(ROUND(I16/$F$18,0),0)</f>
        <v>12</v>
      </c>
      <c r="J18" s="47">
        <f t="shared" ref="J18:BG18" si="39">IFERROR(ROUND(J16/$F$18,0),0)</f>
        <v>12</v>
      </c>
      <c r="K18" s="47">
        <f t="shared" si="39"/>
        <v>12</v>
      </c>
      <c r="L18" s="47">
        <f t="shared" si="39"/>
        <v>0</v>
      </c>
      <c r="M18" s="47">
        <f t="shared" si="39"/>
        <v>0</v>
      </c>
      <c r="N18" s="47">
        <f t="shared" si="39"/>
        <v>12</v>
      </c>
      <c r="O18" s="47">
        <f t="shared" si="39"/>
        <v>0</v>
      </c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>
        <f t="shared" si="39"/>
        <v>12</v>
      </c>
      <c r="AG18" s="47">
        <f t="shared" si="39"/>
        <v>12</v>
      </c>
      <c r="AH18" s="47">
        <f t="shared" si="39"/>
        <v>0</v>
      </c>
      <c r="AI18" s="47">
        <f t="shared" si="39"/>
        <v>0</v>
      </c>
      <c r="AJ18" s="47">
        <f t="shared" si="39"/>
        <v>0</v>
      </c>
      <c r="AK18" s="47">
        <f t="shared" si="39"/>
        <v>0</v>
      </c>
      <c r="AL18" s="47">
        <f t="shared" si="39"/>
        <v>0</v>
      </c>
      <c r="AM18" s="47">
        <f t="shared" si="39"/>
        <v>0</v>
      </c>
      <c r="AN18" s="47">
        <f t="shared" si="39"/>
        <v>0</v>
      </c>
      <c r="AO18" s="47">
        <f t="shared" si="39"/>
        <v>0</v>
      </c>
      <c r="AP18" s="47">
        <f t="shared" si="39"/>
        <v>0</v>
      </c>
      <c r="AQ18" s="47">
        <f t="shared" si="39"/>
        <v>0</v>
      </c>
      <c r="AR18" s="47">
        <f t="shared" si="39"/>
        <v>0</v>
      </c>
      <c r="AS18" s="47">
        <f t="shared" si="39"/>
        <v>0</v>
      </c>
      <c r="AT18" s="47">
        <f t="shared" si="39"/>
        <v>0</v>
      </c>
      <c r="AU18" s="47">
        <f t="shared" si="39"/>
        <v>0</v>
      </c>
      <c r="AV18" s="47">
        <f t="shared" si="39"/>
        <v>0</v>
      </c>
      <c r="AW18" s="47">
        <f t="shared" si="39"/>
        <v>0</v>
      </c>
      <c r="AX18" s="47">
        <f t="shared" si="39"/>
        <v>0</v>
      </c>
      <c r="AY18" s="47">
        <f t="shared" si="39"/>
        <v>0</v>
      </c>
      <c r="AZ18" s="47">
        <f t="shared" si="39"/>
        <v>0</v>
      </c>
      <c r="BA18" s="47">
        <f t="shared" si="39"/>
        <v>0</v>
      </c>
      <c r="BB18" s="47">
        <f t="shared" si="39"/>
        <v>0</v>
      </c>
      <c r="BC18" s="47">
        <f t="shared" si="39"/>
        <v>0</v>
      </c>
      <c r="BD18" s="47">
        <f t="shared" si="39"/>
        <v>12</v>
      </c>
      <c r="BE18" s="47">
        <f t="shared" si="39"/>
        <v>12</v>
      </c>
      <c r="BF18" s="47">
        <f t="shared" si="39"/>
        <v>0</v>
      </c>
      <c r="BG18" s="47">
        <f t="shared" si="39"/>
        <v>0</v>
      </c>
    </row>
    <row r="19" spans="1:59" s="69" customFormat="1" ht="18" customHeight="1" x14ac:dyDescent="0.25">
      <c r="A19" s="62"/>
      <c r="B19" s="63"/>
      <c r="C19" s="79"/>
      <c r="D19" s="65"/>
      <c r="E19" s="65"/>
      <c r="F19" s="66"/>
      <c r="G19" s="67"/>
      <c r="H19" s="67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</row>
    <row r="20" spans="1:59" ht="18" customHeight="1" x14ac:dyDescent="0.25">
      <c r="A20" s="44"/>
      <c r="B20" s="45" t="s">
        <v>38</v>
      </c>
      <c r="C20" s="80"/>
      <c r="I20" s="34"/>
      <c r="J20" s="34"/>
      <c r="K20" s="35"/>
      <c r="L20" s="35"/>
      <c r="M20" s="35"/>
      <c r="N20" s="35"/>
      <c r="O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</row>
    <row r="21" spans="1:59" ht="18" customHeight="1" x14ac:dyDescent="0.25">
      <c r="I21" s="124"/>
      <c r="J21" s="124"/>
    </row>
    <row r="23" spans="1:59" ht="18" customHeight="1" x14ac:dyDescent="0.25">
      <c r="B23" s="36"/>
    </row>
    <row r="26" spans="1:59" ht="18" customHeight="1" x14ac:dyDescent="0.25">
      <c r="B26" s="36"/>
    </row>
    <row r="27" spans="1:59" ht="18" customHeight="1" x14ac:dyDescent="0.25">
      <c r="B27" s="36"/>
    </row>
  </sheetData>
  <autoFilter ref="A8:BG16"/>
  <mergeCells count="18">
    <mergeCell ref="I7:J7"/>
    <mergeCell ref="K7:L7"/>
    <mergeCell ref="M7:N7"/>
    <mergeCell ref="AN7:AO7"/>
    <mergeCell ref="Q7:AD7"/>
    <mergeCell ref="AF7:AG7"/>
    <mergeCell ref="AH7:AI7"/>
    <mergeCell ref="AJ7:AK7"/>
    <mergeCell ref="AL7:AM7"/>
    <mergeCell ref="BB7:BC7"/>
    <mergeCell ref="BD7:BE7"/>
    <mergeCell ref="BF7:BG7"/>
    <mergeCell ref="AP7:AQ7"/>
    <mergeCell ref="AR7:AS7"/>
    <mergeCell ref="AT7:AU7"/>
    <mergeCell ref="AV7:AW7"/>
    <mergeCell ref="AX7:AY7"/>
    <mergeCell ref="AZ7:BA7"/>
  </mergeCells>
  <phoneticPr fontId="10" type="noConversion"/>
  <conditionalFormatting sqref="B13">
    <cfRule type="top10" dxfId="0" priority="1" rank="10"/>
  </conditionalFormatting>
  <pageMargins left="0.7" right="0.7" top="0.75" bottom="0.75" header="0.3" footer="0.3"/>
  <pageSetup paperSize="9" scale="57" fitToHeight="0" orientation="landscape" r:id="rId1"/>
  <headerFooter>
    <oddHeader xml:space="preserve">&amp;R    Annexure-3 </oddHeader>
    <oddFooter>Page &amp;P of &amp;N</oddFooter>
  </headerFooter>
  <rowBreaks count="1" manualBreakCount="1">
    <brk id="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27"/>
  <sheetViews>
    <sheetView view="pageBreakPreview" zoomScaleSheetLayoutView="100" workbookViewId="0">
      <pane xSplit="2" ySplit="8" topLeftCell="M9" activePane="bottomRight" state="frozen"/>
      <selection pane="topRight" activeCell="C1" sqref="C1"/>
      <selection pane="bottomLeft" activeCell="A9" sqref="A9"/>
      <selection pane="bottomRight" activeCell="Q1" sqref="Q1:BG1048576"/>
    </sheetView>
  </sheetViews>
  <sheetFormatPr defaultColWidth="9.140625" defaultRowHeight="18" customHeight="1" x14ac:dyDescent="0.25"/>
  <cols>
    <col min="1" max="1" width="6.5703125" style="16" customWidth="1"/>
    <col min="2" max="2" width="80.85546875" style="6" bestFit="1" customWidth="1"/>
    <col min="3" max="3" width="7.7109375" style="75" customWidth="1"/>
    <col min="4" max="5" width="11.7109375" style="19" customWidth="1"/>
    <col min="6" max="6" width="10.28515625" style="18" customWidth="1"/>
    <col min="7" max="8" width="9.85546875" style="6" customWidth="1"/>
    <col min="9" max="10" width="11.85546875" style="8" customWidth="1"/>
    <col min="11" max="15" width="11.85546875" style="9" customWidth="1"/>
    <col min="16" max="16" width="9.140625" style="6" customWidth="1"/>
    <col min="17" max="28" width="10.140625" style="6" hidden="1" customWidth="1"/>
    <col min="29" max="31" width="0" style="6" hidden="1" customWidth="1"/>
    <col min="32" max="59" width="12.5703125" style="6" hidden="1" customWidth="1"/>
    <col min="60" max="16384" width="9.140625" style="6"/>
  </cols>
  <sheetData>
    <row r="1" spans="1:59" ht="18" hidden="1" customHeight="1" x14ac:dyDescent="0.25">
      <c r="A1" s="1"/>
      <c r="B1" s="26" t="str">
        <f>'Summary Budget'!B1</f>
        <v>Feed the Future Bangladesh Aquaculture Activity  Sub-Grant Budget</v>
      </c>
      <c r="C1" s="74"/>
      <c r="D1" s="5"/>
      <c r="E1" s="5"/>
      <c r="F1" s="5"/>
      <c r="G1" s="2"/>
      <c r="H1" s="2"/>
      <c r="I1" s="3"/>
      <c r="J1" s="3"/>
      <c r="K1" s="2"/>
      <c r="L1" s="2"/>
      <c r="M1" s="2"/>
      <c r="N1" s="2"/>
      <c r="O1" s="2"/>
    </row>
    <row r="2" spans="1:59" ht="18" hidden="1" customHeight="1" x14ac:dyDescent="0.25">
      <c r="A2" s="1"/>
      <c r="B2" s="26" t="str">
        <f>'Summary Budget'!B2</f>
        <v>Name of Organization:</v>
      </c>
      <c r="C2" s="74"/>
      <c r="D2" s="5"/>
      <c r="E2" s="5"/>
      <c r="F2" s="5"/>
      <c r="G2" s="2"/>
      <c r="H2" s="2"/>
      <c r="I2" s="3"/>
      <c r="J2" s="3"/>
      <c r="K2" s="2"/>
      <c r="L2" s="2"/>
      <c r="M2" s="2"/>
      <c r="N2" s="2"/>
      <c r="O2" s="2"/>
    </row>
    <row r="3" spans="1:59" ht="18" hidden="1" customHeight="1" x14ac:dyDescent="0.25">
      <c r="A3" s="1"/>
      <c r="B3" s="26" t="str">
        <f>'Summary Budget'!B3</f>
        <v xml:space="preserve">Competition Reference Number: </v>
      </c>
      <c r="C3" s="74"/>
      <c r="D3" s="5"/>
      <c r="E3" s="5"/>
      <c r="F3" s="5"/>
      <c r="G3" s="2"/>
      <c r="H3" s="2"/>
      <c r="I3" s="3"/>
      <c r="J3" s="3"/>
      <c r="K3" s="2"/>
      <c r="L3" s="2"/>
      <c r="M3" s="2"/>
      <c r="N3" s="2"/>
      <c r="O3" s="2"/>
    </row>
    <row r="4" spans="1:59" ht="18" hidden="1" customHeight="1" x14ac:dyDescent="0.25">
      <c r="A4" s="1"/>
      <c r="B4" s="26" t="str">
        <f>'Summary Budget'!B4</f>
        <v>Activity Title:</v>
      </c>
      <c r="C4" s="74"/>
      <c r="D4" s="5"/>
      <c r="E4" s="5"/>
      <c r="F4" s="5"/>
      <c r="G4" s="2"/>
      <c r="H4" s="2"/>
      <c r="I4" s="3"/>
      <c r="J4" s="3"/>
      <c r="K4" s="2"/>
      <c r="L4" s="2"/>
      <c r="M4" s="2"/>
      <c r="N4" s="2"/>
      <c r="O4" s="2"/>
    </row>
    <row r="5" spans="1:59" ht="18" hidden="1" customHeight="1" x14ac:dyDescent="0.25">
      <c r="A5" s="1"/>
      <c r="B5" s="26" t="str">
        <f>'Summary Budget'!B5</f>
        <v>Period of Performance: DDMMYYYY to DDMMYYYY</v>
      </c>
      <c r="C5" s="74"/>
      <c r="D5" s="5"/>
      <c r="E5" s="5"/>
      <c r="F5" s="5"/>
      <c r="G5" s="2"/>
      <c r="H5" s="2"/>
      <c r="I5" s="3"/>
      <c r="J5" s="3"/>
      <c r="K5" s="2"/>
      <c r="L5" s="2"/>
      <c r="M5" s="2"/>
      <c r="N5" s="2"/>
      <c r="O5" s="2"/>
    </row>
    <row r="6" spans="1:59" ht="18" hidden="1" customHeight="1" x14ac:dyDescent="0.25">
      <c r="A6" s="1"/>
      <c r="B6" s="2"/>
      <c r="C6" s="74"/>
      <c r="D6" s="5"/>
      <c r="E6" s="5"/>
      <c r="F6" s="5"/>
      <c r="G6" s="2"/>
      <c r="H6" s="2"/>
      <c r="I6" s="3"/>
      <c r="J6" s="3"/>
      <c r="K6" s="2"/>
      <c r="L6" s="2"/>
      <c r="M6" s="2"/>
      <c r="N6" s="2"/>
      <c r="O6" s="2"/>
    </row>
    <row r="7" spans="1:59" ht="18" customHeight="1" x14ac:dyDescent="0.25">
      <c r="A7" s="22" t="s">
        <v>64</v>
      </c>
      <c r="C7" s="35"/>
      <c r="D7" s="35"/>
      <c r="E7" s="159" t="s">
        <v>280</v>
      </c>
      <c r="F7" s="159" t="s">
        <v>279</v>
      </c>
      <c r="G7" s="135"/>
      <c r="H7" s="135"/>
      <c r="I7" s="172" t="s">
        <v>281</v>
      </c>
      <c r="J7" s="173"/>
      <c r="K7" s="174" t="s">
        <v>21</v>
      </c>
      <c r="L7" s="175"/>
      <c r="M7" s="176" t="s">
        <v>22</v>
      </c>
      <c r="N7" s="177"/>
      <c r="O7" s="32"/>
      <c r="P7" s="32"/>
      <c r="Q7" s="171" t="s">
        <v>2</v>
      </c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61"/>
      <c r="AF7" s="171" t="s">
        <v>3</v>
      </c>
      <c r="AG7" s="171"/>
      <c r="AH7" s="171" t="s">
        <v>4</v>
      </c>
      <c r="AI7" s="171"/>
      <c r="AJ7" s="171" t="s">
        <v>5</v>
      </c>
      <c r="AK7" s="171"/>
      <c r="AL7" s="171" t="s">
        <v>6</v>
      </c>
      <c r="AM7" s="171"/>
      <c r="AN7" s="171" t="s">
        <v>7</v>
      </c>
      <c r="AO7" s="171"/>
      <c r="AP7" s="171" t="s">
        <v>8</v>
      </c>
      <c r="AQ7" s="171"/>
      <c r="AR7" s="171" t="s">
        <v>9</v>
      </c>
      <c r="AS7" s="171"/>
      <c r="AT7" s="171" t="s">
        <v>10</v>
      </c>
      <c r="AU7" s="171"/>
      <c r="AV7" s="171" t="s">
        <v>11</v>
      </c>
      <c r="AW7" s="171"/>
      <c r="AX7" s="171" t="s">
        <v>12</v>
      </c>
      <c r="AY7" s="171"/>
      <c r="AZ7" s="171" t="s">
        <v>13</v>
      </c>
      <c r="BA7" s="171"/>
      <c r="BB7" s="171" t="s">
        <v>14</v>
      </c>
      <c r="BC7" s="171"/>
      <c r="BD7" s="171" t="s">
        <v>15</v>
      </c>
      <c r="BE7" s="171"/>
      <c r="BF7" s="171" t="s">
        <v>16</v>
      </c>
      <c r="BG7" s="171"/>
    </row>
    <row r="8" spans="1:59" s="36" customFormat="1" ht="39" customHeight="1" x14ac:dyDescent="0.25">
      <c r="A8" s="10" t="s">
        <v>17</v>
      </c>
      <c r="B8" s="11" t="s">
        <v>18</v>
      </c>
      <c r="C8" s="11" t="s">
        <v>17</v>
      </c>
      <c r="D8" s="155" t="s">
        <v>274</v>
      </c>
      <c r="E8" s="13" t="s">
        <v>43</v>
      </c>
      <c r="F8" s="13" t="s">
        <v>43</v>
      </c>
      <c r="G8" s="11" t="s">
        <v>19</v>
      </c>
      <c r="H8" s="11" t="s">
        <v>20</v>
      </c>
      <c r="I8" s="159" t="s">
        <v>280</v>
      </c>
      <c r="J8" s="159" t="s">
        <v>279</v>
      </c>
      <c r="K8" s="160" t="s">
        <v>280</v>
      </c>
      <c r="L8" s="160" t="s">
        <v>279</v>
      </c>
      <c r="M8" s="161" t="s">
        <v>280</v>
      </c>
      <c r="N8" s="161" t="s">
        <v>279</v>
      </c>
      <c r="O8" s="154" t="s">
        <v>278</v>
      </c>
      <c r="P8" s="23" t="s">
        <v>23</v>
      </c>
      <c r="Q8" s="53" t="s">
        <v>3</v>
      </c>
      <c r="R8" s="53" t="s">
        <v>4</v>
      </c>
      <c r="S8" s="53" t="s">
        <v>5</v>
      </c>
      <c r="T8" s="53" t="s">
        <v>6</v>
      </c>
      <c r="U8" s="53" t="s">
        <v>7</v>
      </c>
      <c r="V8" s="53" t="s">
        <v>8</v>
      </c>
      <c r="W8" s="53" t="s">
        <v>9</v>
      </c>
      <c r="X8" s="53" t="s">
        <v>10</v>
      </c>
      <c r="Y8" s="53" t="s">
        <v>11</v>
      </c>
      <c r="Z8" s="53" t="s">
        <v>12</v>
      </c>
      <c r="AA8" s="53" t="s">
        <v>13</v>
      </c>
      <c r="AB8" s="53" t="s">
        <v>14</v>
      </c>
      <c r="AC8" s="53" t="s">
        <v>24</v>
      </c>
      <c r="AD8" s="158" t="s">
        <v>16</v>
      </c>
      <c r="AE8" s="158" t="s">
        <v>25</v>
      </c>
      <c r="AF8" s="12" t="s">
        <v>21</v>
      </c>
      <c r="AG8" s="12" t="s">
        <v>22</v>
      </c>
      <c r="AH8" s="12" t="str">
        <f>AF8</f>
        <v>WorldFish</v>
      </c>
      <c r="AI8" s="12" t="str">
        <f t="shared" ref="AI8:BG8" si="0">AG8</f>
        <v>Sub-Grantee</v>
      </c>
      <c r="AJ8" s="12" t="str">
        <f t="shared" si="0"/>
        <v>WorldFish</v>
      </c>
      <c r="AK8" s="12" t="str">
        <f t="shared" si="0"/>
        <v>Sub-Grantee</v>
      </c>
      <c r="AL8" s="12" t="str">
        <f t="shared" si="0"/>
        <v>WorldFish</v>
      </c>
      <c r="AM8" s="12" t="str">
        <f t="shared" si="0"/>
        <v>Sub-Grantee</v>
      </c>
      <c r="AN8" s="12" t="str">
        <f t="shared" si="0"/>
        <v>WorldFish</v>
      </c>
      <c r="AO8" s="12" t="str">
        <f t="shared" si="0"/>
        <v>Sub-Grantee</v>
      </c>
      <c r="AP8" s="12" t="str">
        <f t="shared" si="0"/>
        <v>WorldFish</v>
      </c>
      <c r="AQ8" s="12" t="str">
        <f t="shared" si="0"/>
        <v>Sub-Grantee</v>
      </c>
      <c r="AR8" s="12" t="str">
        <f t="shared" si="0"/>
        <v>WorldFish</v>
      </c>
      <c r="AS8" s="12" t="str">
        <f t="shared" si="0"/>
        <v>Sub-Grantee</v>
      </c>
      <c r="AT8" s="12" t="str">
        <f t="shared" si="0"/>
        <v>WorldFish</v>
      </c>
      <c r="AU8" s="12" t="str">
        <f t="shared" si="0"/>
        <v>Sub-Grantee</v>
      </c>
      <c r="AV8" s="12" t="str">
        <f t="shared" si="0"/>
        <v>WorldFish</v>
      </c>
      <c r="AW8" s="12" t="str">
        <f t="shared" si="0"/>
        <v>Sub-Grantee</v>
      </c>
      <c r="AX8" s="12" t="str">
        <f t="shared" si="0"/>
        <v>WorldFish</v>
      </c>
      <c r="AY8" s="12" t="str">
        <f t="shared" si="0"/>
        <v>Sub-Grantee</v>
      </c>
      <c r="AZ8" s="12" t="str">
        <f t="shared" si="0"/>
        <v>WorldFish</v>
      </c>
      <c r="BA8" s="12" t="str">
        <f t="shared" si="0"/>
        <v>Sub-Grantee</v>
      </c>
      <c r="BB8" s="12" t="str">
        <f t="shared" si="0"/>
        <v>WorldFish</v>
      </c>
      <c r="BC8" s="12" t="str">
        <f t="shared" si="0"/>
        <v>Sub-Grantee</v>
      </c>
      <c r="BD8" s="12" t="str">
        <f t="shared" si="0"/>
        <v>WorldFish</v>
      </c>
      <c r="BE8" s="12" t="str">
        <f t="shared" si="0"/>
        <v>Sub-Grantee</v>
      </c>
      <c r="BF8" s="12" t="str">
        <f t="shared" si="0"/>
        <v>WorldFish</v>
      </c>
      <c r="BG8" s="12" t="str">
        <f t="shared" si="0"/>
        <v>Sub-Grantee</v>
      </c>
    </row>
    <row r="9" spans="1:59" s="69" customFormat="1" ht="18" customHeight="1" x14ac:dyDescent="0.25">
      <c r="A9" s="100" t="s">
        <v>65</v>
      </c>
      <c r="B9" s="103" t="s">
        <v>66</v>
      </c>
      <c r="C9" s="55"/>
      <c r="D9" s="137"/>
      <c r="E9" s="137"/>
      <c r="F9" s="137"/>
      <c r="G9" s="136"/>
      <c r="H9" s="136"/>
      <c r="I9" s="55">
        <f>IFERROR(ROUND((D9*E9),0),0)</f>
        <v>0</v>
      </c>
      <c r="J9" s="55">
        <f>IFERROR(ROUND((D9*F9),0),0)</f>
        <v>0</v>
      </c>
      <c r="K9" s="55">
        <f>IFERROR(ROUND(I9*G9,2),0)</f>
        <v>0</v>
      </c>
      <c r="L9" s="55">
        <f>IFERROR(ROUND(J9*G9,2),0)</f>
        <v>0</v>
      </c>
      <c r="M9" s="55">
        <f>IFERROR(ROUND(I9*H9,2),0)</f>
        <v>0</v>
      </c>
      <c r="N9" s="55">
        <f>IFERROR(ROUND(J9*H9,2),0)</f>
        <v>0</v>
      </c>
      <c r="O9" s="55"/>
      <c r="P9" s="71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158">
        <f>ROUND(SUM(Q9:AB9),2)</f>
        <v>0</v>
      </c>
      <c r="AD9" s="158">
        <f>ROUND((E9+F9)-AC9,2)</f>
        <v>0</v>
      </c>
      <c r="AE9" s="158"/>
      <c r="AF9" s="56">
        <f>IFERROR(ROUND((($D9*$Q9)*$G9),2),0)</f>
        <v>0</v>
      </c>
      <c r="AG9" s="56">
        <f>IFERROR(ROUND((($D9*$Q9)*$H9),2),0)</f>
        <v>0</v>
      </c>
      <c r="AH9" s="56">
        <f>IFERROR(ROUND((($D9*$R9)*$G9),2),0)</f>
        <v>0</v>
      </c>
      <c r="AI9" s="56">
        <f>IFERROR(ROUND((($D9*$R9)*$H9),2),0)</f>
        <v>0</v>
      </c>
      <c r="AJ9" s="56">
        <f>IFERROR(ROUND((($D9*$S9)*$G9),2),0)</f>
        <v>0</v>
      </c>
      <c r="AK9" s="56">
        <f>IFERROR(ROUND((($D9*$S9)*$H9),2),0)</f>
        <v>0</v>
      </c>
      <c r="AL9" s="56">
        <f>IFERROR(ROUND((($D9*$T9)*$G9),2),0)</f>
        <v>0</v>
      </c>
      <c r="AM9" s="56">
        <f>IFERROR(ROUND((($D9*$T9)*$H9),2),0)</f>
        <v>0</v>
      </c>
      <c r="AN9" s="56">
        <f>IFERROR(ROUND((($D9*$U9)*$G9),2),0)</f>
        <v>0</v>
      </c>
      <c r="AO9" s="56">
        <f>IFERROR(ROUND((($D9*$U9)*$H9),2),0)</f>
        <v>0</v>
      </c>
      <c r="AP9" s="56">
        <f>IFERROR(ROUND((($D9*$V9)*$G9),2),0)</f>
        <v>0</v>
      </c>
      <c r="AQ9" s="56">
        <f>IFERROR(ROUND((($D9*$V9)*$H9),2),0)</f>
        <v>0</v>
      </c>
      <c r="AR9" s="56">
        <f>IFERROR(ROUND((($D9*$W9)*$G9),2),0)</f>
        <v>0</v>
      </c>
      <c r="AS9" s="56">
        <f>IFERROR(ROUND((($D9*$W9)*$H9),2),0)</f>
        <v>0</v>
      </c>
      <c r="AT9" s="56">
        <f>IFERROR(ROUND((($D9*$X9)*$G9),2),0)</f>
        <v>0</v>
      </c>
      <c r="AU9" s="56">
        <f>IFERROR(ROUND((($D9*$X9)*$H9),2),0)</f>
        <v>0</v>
      </c>
      <c r="AV9" s="56">
        <f>IFERROR(ROUND((($D9*$Y9)*$G9),2),0)</f>
        <v>0</v>
      </c>
      <c r="AW9" s="56">
        <f>IFERROR(ROUND((($D9*$Y9)*$H9),2),0)</f>
        <v>0</v>
      </c>
      <c r="AX9" s="56">
        <f>IFERROR(ROUND((($D9*$Z9)*$G9),2),0)</f>
        <v>0</v>
      </c>
      <c r="AY9" s="56">
        <f>IFERROR(ROUND((($D9*$Z9)*$H9),2),0)</f>
        <v>0</v>
      </c>
      <c r="AZ9" s="56">
        <f>IFERROR(ROUND((($D9*$AA9)*$G9),2),0)</f>
        <v>0</v>
      </c>
      <c r="BA9" s="56">
        <f>IFERROR(ROUND((($D9*$AA9)*$H9),2),0)</f>
        <v>0</v>
      </c>
      <c r="BB9" s="56">
        <f>IFERROR(ROUND((($D9*$AB9)*$G9),2),0)</f>
        <v>0</v>
      </c>
      <c r="BC9" s="56">
        <f>IFERROR(ROUND((($D9*$AB9)*$H9),2),0)</f>
        <v>0</v>
      </c>
      <c r="BD9" s="158">
        <f>ROUND(AF9+AH9+AJ9+AL9+AN9+AP9+AR9+AT9+AV9+AX9+AZ9+BB9,2)</f>
        <v>0</v>
      </c>
      <c r="BE9" s="158">
        <f>ROUND(AG9+AI9+AK9+AM9+AO9+AQ9+AS9+AU9+AW9+AY9+BA9+BC9,2)</f>
        <v>0</v>
      </c>
      <c r="BF9" s="158">
        <f>ROUND((K9+L9)-BD9,2)</f>
        <v>0</v>
      </c>
      <c r="BG9" s="158">
        <f>ROUND((M9+N9)-BE9,2)</f>
        <v>0</v>
      </c>
    </row>
    <row r="10" spans="1:59" s="69" customFormat="1" ht="18" customHeight="1" x14ac:dyDescent="0.25">
      <c r="A10" s="100" t="s">
        <v>67</v>
      </c>
      <c r="B10" s="115" t="s">
        <v>222</v>
      </c>
      <c r="C10" s="55"/>
      <c r="D10" s="137">
        <v>1000</v>
      </c>
      <c r="E10" s="137">
        <v>1</v>
      </c>
      <c r="F10" s="137"/>
      <c r="G10" s="136">
        <v>1</v>
      </c>
      <c r="H10" s="136"/>
      <c r="I10" s="55">
        <f t="shared" ref="I10:I15" si="1">IFERROR(ROUND((D10*E10),0),0)</f>
        <v>1000</v>
      </c>
      <c r="J10" s="55">
        <f t="shared" ref="J10:J15" si="2">IFERROR(ROUND((D10*F10),0),0)</f>
        <v>0</v>
      </c>
      <c r="K10" s="55">
        <f t="shared" ref="K10:K15" si="3">IFERROR(ROUND(I10*G10,2),0)</f>
        <v>1000</v>
      </c>
      <c r="L10" s="55">
        <f t="shared" ref="L10:L15" si="4">IFERROR(ROUND(J10*G10,2),0)</f>
        <v>0</v>
      </c>
      <c r="M10" s="55">
        <f t="shared" ref="M10:M15" si="5">IFERROR(ROUND(I10*H10,2),0)</f>
        <v>0</v>
      </c>
      <c r="N10" s="55">
        <f t="shared" ref="N10:N15" si="6">IFERROR(ROUND(J10*H10,2),0)</f>
        <v>0</v>
      </c>
      <c r="O10" s="55"/>
      <c r="P10" s="71"/>
      <c r="Q10" s="56">
        <v>1</v>
      </c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158">
        <f t="shared" ref="AC10:AC15" si="7">ROUND(SUM(Q10:AB10),2)</f>
        <v>1</v>
      </c>
      <c r="AD10" s="158">
        <f t="shared" ref="AD10:AD15" si="8">ROUND((E10+F10)-AC10,2)</f>
        <v>0</v>
      </c>
      <c r="AE10" s="158"/>
      <c r="AF10" s="56">
        <f t="shared" ref="AF10:AF15" si="9">IFERROR(ROUND((($D10*$Q10)*$G10),2),0)</f>
        <v>1000</v>
      </c>
      <c r="AG10" s="56">
        <f t="shared" ref="AG10:AG15" si="10">IFERROR(ROUND((($D10*$Q10)*$H10),2),0)</f>
        <v>0</v>
      </c>
      <c r="AH10" s="56">
        <f t="shared" ref="AH10:AH15" si="11">IFERROR(ROUND((($D10*$R10)*$G10),2),0)</f>
        <v>0</v>
      </c>
      <c r="AI10" s="56">
        <f t="shared" ref="AI10:AI15" si="12">IFERROR(ROUND((($D10*$R10)*$H10),2),0)</f>
        <v>0</v>
      </c>
      <c r="AJ10" s="56">
        <f t="shared" ref="AJ10:AJ15" si="13">IFERROR(ROUND((($D10*$S10)*$G10),2),0)</f>
        <v>0</v>
      </c>
      <c r="AK10" s="56">
        <f t="shared" ref="AK10:AK15" si="14">IFERROR(ROUND((($D10*$S10)*$H10),2),0)</f>
        <v>0</v>
      </c>
      <c r="AL10" s="56">
        <f t="shared" ref="AL10:AL15" si="15">IFERROR(ROUND((($D10*$T10)*$G10),2),0)</f>
        <v>0</v>
      </c>
      <c r="AM10" s="56">
        <f t="shared" ref="AM10:AM15" si="16">IFERROR(ROUND((($D10*$T10)*$H10),2),0)</f>
        <v>0</v>
      </c>
      <c r="AN10" s="56">
        <f t="shared" ref="AN10:AN15" si="17">IFERROR(ROUND((($D10*$U10)*$G10),2),0)</f>
        <v>0</v>
      </c>
      <c r="AO10" s="56">
        <f t="shared" ref="AO10:AO15" si="18">IFERROR(ROUND((($D10*$U10)*$H10),2),0)</f>
        <v>0</v>
      </c>
      <c r="AP10" s="56">
        <f t="shared" ref="AP10:AP15" si="19">IFERROR(ROUND((($D10*$V10)*$G10),2),0)</f>
        <v>0</v>
      </c>
      <c r="AQ10" s="56">
        <f t="shared" ref="AQ10:AQ15" si="20">IFERROR(ROUND((($D10*$V10)*$H10),2),0)</f>
        <v>0</v>
      </c>
      <c r="AR10" s="56">
        <f t="shared" ref="AR10:AR15" si="21">IFERROR(ROUND((($D10*$W10)*$G10),2),0)</f>
        <v>0</v>
      </c>
      <c r="AS10" s="56">
        <f t="shared" ref="AS10:AS15" si="22">IFERROR(ROUND((($D10*$W10)*$H10),2),0)</f>
        <v>0</v>
      </c>
      <c r="AT10" s="56">
        <f t="shared" ref="AT10:AT15" si="23">IFERROR(ROUND((($D10*$X10)*$G10),2),0)</f>
        <v>0</v>
      </c>
      <c r="AU10" s="56">
        <f t="shared" ref="AU10:AU15" si="24">IFERROR(ROUND((($D10*$X10)*$H10),2),0)</f>
        <v>0</v>
      </c>
      <c r="AV10" s="56">
        <f t="shared" ref="AV10:AV15" si="25">IFERROR(ROUND((($D10*$Y10)*$G10),2),0)</f>
        <v>0</v>
      </c>
      <c r="AW10" s="56">
        <f t="shared" ref="AW10:AW15" si="26">IFERROR(ROUND((($D10*$Y10)*$H10),2),0)</f>
        <v>0</v>
      </c>
      <c r="AX10" s="56">
        <f t="shared" ref="AX10:AX15" si="27">IFERROR(ROUND((($D10*$Z10)*$G10),2),0)</f>
        <v>0</v>
      </c>
      <c r="AY10" s="56">
        <f t="shared" ref="AY10:AY15" si="28">IFERROR(ROUND((($D10*$Z10)*$H10),2),0)</f>
        <v>0</v>
      </c>
      <c r="AZ10" s="56">
        <f t="shared" ref="AZ10:AZ15" si="29">IFERROR(ROUND((($D10*$AA10)*$G10),2),0)</f>
        <v>0</v>
      </c>
      <c r="BA10" s="56">
        <f t="shared" ref="BA10:BA15" si="30">IFERROR(ROUND((($D10*$AA10)*$H10),2),0)</f>
        <v>0</v>
      </c>
      <c r="BB10" s="56">
        <f t="shared" ref="BB10:BB15" si="31">IFERROR(ROUND((($D10*$AB10)*$G10),2),0)</f>
        <v>0</v>
      </c>
      <c r="BC10" s="56">
        <f t="shared" ref="BC10:BC15" si="32">IFERROR(ROUND((($D10*$AB10)*$H10),2),0)</f>
        <v>0</v>
      </c>
      <c r="BD10" s="158">
        <f t="shared" ref="BD10:BD15" si="33">ROUND(AF10+AH10+AJ10+AL10+AN10+AP10+AR10+AT10+AV10+AX10+AZ10+BB10,2)</f>
        <v>1000</v>
      </c>
      <c r="BE10" s="158">
        <f t="shared" ref="BE10:BE15" si="34">ROUND(AG10+AI10+AK10+AM10+AO10+AQ10+AS10+AU10+AW10+AY10+BA10+BC10,2)</f>
        <v>0</v>
      </c>
      <c r="BF10" s="158">
        <f t="shared" ref="BF10:BF15" si="35">ROUND((K10+L10)-BD10,2)</f>
        <v>0</v>
      </c>
      <c r="BG10" s="158">
        <f t="shared" ref="BG10:BG15" si="36">ROUND((M10+N10)-BE10,2)</f>
        <v>0</v>
      </c>
    </row>
    <row r="11" spans="1:59" s="69" customFormat="1" ht="18" customHeight="1" x14ac:dyDescent="0.25">
      <c r="A11" s="100" t="s">
        <v>68</v>
      </c>
      <c r="B11" s="115" t="s">
        <v>223</v>
      </c>
      <c r="C11" s="55"/>
      <c r="D11" s="137">
        <v>1000</v>
      </c>
      <c r="E11" s="137"/>
      <c r="F11" s="137">
        <v>1</v>
      </c>
      <c r="G11" s="136"/>
      <c r="H11" s="136">
        <v>1</v>
      </c>
      <c r="I11" s="55">
        <f t="shared" si="1"/>
        <v>0</v>
      </c>
      <c r="J11" s="55">
        <f t="shared" si="2"/>
        <v>1000</v>
      </c>
      <c r="K11" s="55">
        <f t="shared" si="3"/>
        <v>0</v>
      </c>
      <c r="L11" s="55">
        <f t="shared" si="4"/>
        <v>0</v>
      </c>
      <c r="M11" s="55">
        <f t="shared" si="5"/>
        <v>0</v>
      </c>
      <c r="N11" s="55">
        <f t="shared" si="6"/>
        <v>1000</v>
      </c>
      <c r="O11" s="55"/>
      <c r="P11" s="71"/>
      <c r="Q11" s="56">
        <v>1</v>
      </c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158">
        <f t="shared" si="7"/>
        <v>1</v>
      </c>
      <c r="AD11" s="158">
        <f t="shared" si="8"/>
        <v>0</v>
      </c>
      <c r="AE11" s="158"/>
      <c r="AF11" s="56">
        <f t="shared" si="9"/>
        <v>0</v>
      </c>
      <c r="AG11" s="56">
        <f t="shared" si="10"/>
        <v>1000</v>
      </c>
      <c r="AH11" s="56">
        <f t="shared" si="11"/>
        <v>0</v>
      </c>
      <c r="AI11" s="56">
        <f t="shared" si="12"/>
        <v>0</v>
      </c>
      <c r="AJ11" s="56">
        <f t="shared" si="13"/>
        <v>0</v>
      </c>
      <c r="AK11" s="56">
        <f t="shared" si="14"/>
        <v>0</v>
      </c>
      <c r="AL11" s="56">
        <f t="shared" si="15"/>
        <v>0</v>
      </c>
      <c r="AM11" s="56">
        <f t="shared" si="16"/>
        <v>0</v>
      </c>
      <c r="AN11" s="56">
        <f t="shared" si="17"/>
        <v>0</v>
      </c>
      <c r="AO11" s="56">
        <f t="shared" si="18"/>
        <v>0</v>
      </c>
      <c r="AP11" s="56">
        <f t="shared" si="19"/>
        <v>0</v>
      </c>
      <c r="AQ11" s="56">
        <f t="shared" si="20"/>
        <v>0</v>
      </c>
      <c r="AR11" s="56">
        <f t="shared" si="21"/>
        <v>0</v>
      </c>
      <c r="AS11" s="56">
        <f t="shared" si="22"/>
        <v>0</v>
      </c>
      <c r="AT11" s="56">
        <f t="shared" si="23"/>
        <v>0</v>
      </c>
      <c r="AU11" s="56">
        <f t="shared" si="24"/>
        <v>0</v>
      </c>
      <c r="AV11" s="56">
        <f t="shared" si="25"/>
        <v>0</v>
      </c>
      <c r="AW11" s="56">
        <f t="shared" si="26"/>
        <v>0</v>
      </c>
      <c r="AX11" s="56">
        <f t="shared" si="27"/>
        <v>0</v>
      </c>
      <c r="AY11" s="56">
        <f t="shared" si="28"/>
        <v>0</v>
      </c>
      <c r="AZ11" s="56">
        <f t="shared" si="29"/>
        <v>0</v>
      </c>
      <c r="BA11" s="56">
        <f t="shared" si="30"/>
        <v>0</v>
      </c>
      <c r="BB11" s="56">
        <f t="shared" si="31"/>
        <v>0</v>
      </c>
      <c r="BC11" s="56">
        <f t="shared" si="32"/>
        <v>0</v>
      </c>
      <c r="BD11" s="158">
        <f t="shared" si="33"/>
        <v>0</v>
      </c>
      <c r="BE11" s="158">
        <f t="shared" si="34"/>
        <v>1000</v>
      </c>
      <c r="BF11" s="158">
        <f t="shared" si="35"/>
        <v>0</v>
      </c>
      <c r="BG11" s="158">
        <f t="shared" si="36"/>
        <v>0</v>
      </c>
    </row>
    <row r="12" spans="1:59" s="69" customFormat="1" ht="18" customHeight="1" x14ac:dyDescent="0.25">
      <c r="A12" s="100" t="s">
        <v>94</v>
      </c>
      <c r="B12" s="115" t="s">
        <v>224</v>
      </c>
      <c r="C12" s="55"/>
      <c r="D12" s="137"/>
      <c r="E12" s="137"/>
      <c r="F12" s="137"/>
      <c r="G12" s="136"/>
      <c r="H12" s="136"/>
      <c r="I12" s="55">
        <f t="shared" si="1"/>
        <v>0</v>
      </c>
      <c r="J12" s="55">
        <f t="shared" si="2"/>
        <v>0</v>
      </c>
      <c r="K12" s="55">
        <f t="shared" si="3"/>
        <v>0</v>
      </c>
      <c r="L12" s="55">
        <f t="shared" si="4"/>
        <v>0</v>
      </c>
      <c r="M12" s="55">
        <f t="shared" si="5"/>
        <v>0</v>
      </c>
      <c r="N12" s="55">
        <f t="shared" si="6"/>
        <v>0</v>
      </c>
      <c r="O12" s="55"/>
      <c r="P12" s="71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158">
        <f t="shared" si="7"/>
        <v>0</v>
      </c>
      <c r="AD12" s="158">
        <f t="shared" si="8"/>
        <v>0</v>
      </c>
      <c r="AE12" s="158"/>
      <c r="AF12" s="56">
        <f t="shared" si="9"/>
        <v>0</v>
      </c>
      <c r="AG12" s="56">
        <f t="shared" si="10"/>
        <v>0</v>
      </c>
      <c r="AH12" s="56">
        <f t="shared" si="11"/>
        <v>0</v>
      </c>
      <c r="AI12" s="56">
        <f t="shared" si="12"/>
        <v>0</v>
      </c>
      <c r="AJ12" s="56">
        <f t="shared" si="13"/>
        <v>0</v>
      </c>
      <c r="AK12" s="56">
        <f t="shared" si="14"/>
        <v>0</v>
      </c>
      <c r="AL12" s="56">
        <f t="shared" si="15"/>
        <v>0</v>
      </c>
      <c r="AM12" s="56">
        <f t="shared" si="16"/>
        <v>0</v>
      </c>
      <c r="AN12" s="56">
        <f t="shared" si="17"/>
        <v>0</v>
      </c>
      <c r="AO12" s="56">
        <f t="shared" si="18"/>
        <v>0</v>
      </c>
      <c r="AP12" s="56">
        <f t="shared" si="19"/>
        <v>0</v>
      </c>
      <c r="AQ12" s="56">
        <f t="shared" si="20"/>
        <v>0</v>
      </c>
      <c r="AR12" s="56">
        <f t="shared" si="21"/>
        <v>0</v>
      </c>
      <c r="AS12" s="56">
        <f t="shared" si="22"/>
        <v>0</v>
      </c>
      <c r="AT12" s="56">
        <f t="shared" si="23"/>
        <v>0</v>
      </c>
      <c r="AU12" s="56">
        <f t="shared" si="24"/>
        <v>0</v>
      </c>
      <c r="AV12" s="56">
        <f t="shared" si="25"/>
        <v>0</v>
      </c>
      <c r="AW12" s="56">
        <f t="shared" si="26"/>
        <v>0</v>
      </c>
      <c r="AX12" s="56">
        <f t="shared" si="27"/>
        <v>0</v>
      </c>
      <c r="AY12" s="56">
        <f t="shared" si="28"/>
        <v>0</v>
      </c>
      <c r="AZ12" s="56">
        <f t="shared" si="29"/>
        <v>0</v>
      </c>
      <c r="BA12" s="56">
        <f t="shared" si="30"/>
        <v>0</v>
      </c>
      <c r="BB12" s="56">
        <f t="shared" si="31"/>
        <v>0</v>
      </c>
      <c r="BC12" s="56">
        <f t="shared" si="32"/>
        <v>0</v>
      </c>
      <c r="BD12" s="158">
        <f t="shared" si="33"/>
        <v>0</v>
      </c>
      <c r="BE12" s="158">
        <f t="shared" si="34"/>
        <v>0</v>
      </c>
      <c r="BF12" s="158">
        <f t="shared" si="35"/>
        <v>0</v>
      </c>
      <c r="BG12" s="158">
        <f t="shared" si="36"/>
        <v>0</v>
      </c>
    </row>
    <row r="13" spans="1:59" s="69" customFormat="1" ht="18" customHeight="1" x14ac:dyDescent="0.25">
      <c r="A13" s="100" t="s">
        <v>95</v>
      </c>
      <c r="B13" s="104" t="s">
        <v>221</v>
      </c>
      <c r="C13" s="55"/>
      <c r="D13" s="137"/>
      <c r="E13" s="137"/>
      <c r="F13" s="137"/>
      <c r="G13" s="136"/>
      <c r="H13" s="136"/>
      <c r="I13" s="55">
        <f t="shared" si="1"/>
        <v>0</v>
      </c>
      <c r="J13" s="55">
        <f t="shared" si="2"/>
        <v>0</v>
      </c>
      <c r="K13" s="55">
        <f t="shared" si="3"/>
        <v>0</v>
      </c>
      <c r="L13" s="55">
        <f t="shared" si="4"/>
        <v>0</v>
      </c>
      <c r="M13" s="55">
        <f t="shared" si="5"/>
        <v>0</v>
      </c>
      <c r="N13" s="55">
        <f t="shared" si="6"/>
        <v>0</v>
      </c>
      <c r="O13" s="55"/>
      <c r="P13" s="71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158">
        <f t="shared" si="7"/>
        <v>0</v>
      </c>
      <c r="AD13" s="158">
        <f t="shared" si="8"/>
        <v>0</v>
      </c>
      <c r="AE13" s="158"/>
      <c r="AF13" s="56">
        <f t="shared" si="9"/>
        <v>0</v>
      </c>
      <c r="AG13" s="56">
        <f t="shared" si="10"/>
        <v>0</v>
      </c>
      <c r="AH13" s="56">
        <f t="shared" si="11"/>
        <v>0</v>
      </c>
      <c r="AI13" s="56">
        <f t="shared" si="12"/>
        <v>0</v>
      </c>
      <c r="AJ13" s="56">
        <f t="shared" si="13"/>
        <v>0</v>
      </c>
      <c r="AK13" s="56">
        <f t="shared" si="14"/>
        <v>0</v>
      </c>
      <c r="AL13" s="56">
        <f t="shared" si="15"/>
        <v>0</v>
      </c>
      <c r="AM13" s="56">
        <f t="shared" si="16"/>
        <v>0</v>
      </c>
      <c r="AN13" s="56">
        <f t="shared" si="17"/>
        <v>0</v>
      </c>
      <c r="AO13" s="56">
        <f t="shared" si="18"/>
        <v>0</v>
      </c>
      <c r="AP13" s="56">
        <f t="shared" si="19"/>
        <v>0</v>
      </c>
      <c r="AQ13" s="56">
        <f t="shared" si="20"/>
        <v>0</v>
      </c>
      <c r="AR13" s="56">
        <f t="shared" si="21"/>
        <v>0</v>
      </c>
      <c r="AS13" s="56">
        <f t="shared" si="22"/>
        <v>0</v>
      </c>
      <c r="AT13" s="56">
        <f t="shared" si="23"/>
        <v>0</v>
      </c>
      <c r="AU13" s="56">
        <f t="shared" si="24"/>
        <v>0</v>
      </c>
      <c r="AV13" s="56">
        <f t="shared" si="25"/>
        <v>0</v>
      </c>
      <c r="AW13" s="56">
        <f t="shared" si="26"/>
        <v>0</v>
      </c>
      <c r="AX13" s="56">
        <f t="shared" si="27"/>
        <v>0</v>
      </c>
      <c r="AY13" s="56">
        <f t="shared" si="28"/>
        <v>0</v>
      </c>
      <c r="AZ13" s="56">
        <f t="shared" si="29"/>
        <v>0</v>
      </c>
      <c r="BA13" s="56">
        <f t="shared" si="30"/>
        <v>0</v>
      </c>
      <c r="BB13" s="56">
        <f t="shared" si="31"/>
        <v>0</v>
      </c>
      <c r="BC13" s="56">
        <f t="shared" si="32"/>
        <v>0</v>
      </c>
      <c r="BD13" s="158">
        <f t="shared" si="33"/>
        <v>0</v>
      </c>
      <c r="BE13" s="158">
        <f t="shared" si="34"/>
        <v>0</v>
      </c>
      <c r="BF13" s="158">
        <f t="shared" si="35"/>
        <v>0</v>
      </c>
      <c r="BG13" s="158">
        <f t="shared" si="36"/>
        <v>0</v>
      </c>
    </row>
    <row r="14" spans="1:59" s="102" customFormat="1" ht="18" customHeight="1" x14ac:dyDescent="0.25">
      <c r="A14" s="100" t="s">
        <v>118</v>
      </c>
      <c r="B14" s="104"/>
      <c r="C14" s="55"/>
      <c r="D14" s="137"/>
      <c r="E14" s="137"/>
      <c r="F14" s="137"/>
      <c r="G14" s="136"/>
      <c r="H14" s="136"/>
      <c r="I14" s="55">
        <f t="shared" si="1"/>
        <v>0</v>
      </c>
      <c r="J14" s="55">
        <f t="shared" si="2"/>
        <v>0</v>
      </c>
      <c r="K14" s="55">
        <f t="shared" si="3"/>
        <v>0</v>
      </c>
      <c r="L14" s="55">
        <f t="shared" si="4"/>
        <v>0</v>
      </c>
      <c r="M14" s="55">
        <f t="shared" si="5"/>
        <v>0</v>
      </c>
      <c r="N14" s="55">
        <f t="shared" si="6"/>
        <v>0</v>
      </c>
      <c r="O14" s="55"/>
      <c r="P14" s="71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158">
        <f t="shared" si="7"/>
        <v>0</v>
      </c>
      <c r="AD14" s="158">
        <f t="shared" si="8"/>
        <v>0</v>
      </c>
      <c r="AE14" s="158"/>
      <c r="AF14" s="56">
        <f t="shared" si="9"/>
        <v>0</v>
      </c>
      <c r="AG14" s="56">
        <f t="shared" si="10"/>
        <v>0</v>
      </c>
      <c r="AH14" s="56">
        <f t="shared" si="11"/>
        <v>0</v>
      </c>
      <c r="AI14" s="56">
        <f t="shared" si="12"/>
        <v>0</v>
      </c>
      <c r="AJ14" s="56">
        <f t="shared" si="13"/>
        <v>0</v>
      </c>
      <c r="AK14" s="56">
        <f t="shared" si="14"/>
        <v>0</v>
      </c>
      <c r="AL14" s="56">
        <f t="shared" si="15"/>
        <v>0</v>
      </c>
      <c r="AM14" s="56">
        <f t="shared" si="16"/>
        <v>0</v>
      </c>
      <c r="AN14" s="56">
        <f t="shared" si="17"/>
        <v>0</v>
      </c>
      <c r="AO14" s="56">
        <f t="shared" si="18"/>
        <v>0</v>
      </c>
      <c r="AP14" s="56">
        <f t="shared" si="19"/>
        <v>0</v>
      </c>
      <c r="AQ14" s="56">
        <f t="shared" si="20"/>
        <v>0</v>
      </c>
      <c r="AR14" s="56">
        <f t="shared" si="21"/>
        <v>0</v>
      </c>
      <c r="AS14" s="56">
        <f t="shared" si="22"/>
        <v>0</v>
      </c>
      <c r="AT14" s="56">
        <f t="shared" si="23"/>
        <v>0</v>
      </c>
      <c r="AU14" s="56">
        <f t="shared" si="24"/>
        <v>0</v>
      </c>
      <c r="AV14" s="56">
        <f t="shared" si="25"/>
        <v>0</v>
      </c>
      <c r="AW14" s="56">
        <f t="shared" si="26"/>
        <v>0</v>
      </c>
      <c r="AX14" s="56">
        <f t="shared" si="27"/>
        <v>0</v>
      </c>
      <c r="AY14" s="56">
        <f t="shared" si="28"/>
        <v>0</v>
      </c>
      <c r="AZ14" s="56">
        <f t="shared" si="29"/>
        <v>0</v>
      </c>
      <c r="BA14" s="56">
        <f t="shared" si="30"/>
        <v>0</v>
      </c>
      <c r="BB14" s="56">
        <f t="shared" si="31"/>
        <v>0</v>
      </c>
      <c r="BC14" s="56">
        <f t="shared" si="32"/>
        <v>0</v>
      </c>
      <c r="BD14" s="158">
        <f t="shared" si="33"/>
        <v>0</v>
      </c>
      <c r="BE14" s="158">
        <f t="shared" si="34"/>
        <v>0</v>
      </c>
      <c r="BF14" s="158">
        <f t="shared" si="35"/>
        <v>0</v>
      </c>
      <c r="BG14" s="158">
        <f t="shared" si="36"/>
        <v>0</v>
      </c>
    </row>
    <row r="15" spans="1:59" s="102" customFormat="1" ht="18" customHeight="1" x14ac:dyDescent="0.25">
      <c r="A15" s="100"/>
      <c r="B15" s="104"/>
      <c r="C15" s="55"/>
      <c r="D15" s="137"/>
      <c r="E15" s="137"/>
      <c r="F15" s="137"/>
      <c r="G15" s="136"/>
      <c r="H15" s="136"/>
      <c r="I15" s="55">
        <f t="shared" si="1"/>
        <v>0</v>
      </c>
      <c r="J15" s="55">
        <f t="shared" si="2"/>
        <v>0</v>
      </c>
      <c r="K15" s="55">
        <f t="shared" si="3"/>
        <v>0</v>
      </c>
      <c r="L15" s="55">
        <f t="shared" si="4"/>
        <v>0</v>
      </c>
      <c r="M15" s="55">
        <f t="shared" si="5"/>
        <v>0</v>
      </c>
      <c r="N15" s="55">
        <f t="shared" si="6"/>
        <v>0</v>
      </c>
      <c r="O15" s="55"/>
      <c r="P15" s="71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158">
        <f t="shared" si="7"/>
        <v>0</v>
      </c>
      <c r="AD15" s="158">
        <f t="shared" si="8"/>
        <v>0</v>
      </c>
      <c r="AE15" s="158"/>
      <c r="AF15" s="56">
        <f t="shared" si="9"/>
        <v>0</v>
      </c>
      <c r="AG15" s="56">
        <f t="shared" si="10"/>
        <v>0</v>
      </c>
      <c r="AH15" s="56">
        <f t="shared" si="11"/>
        <v>0</v>
      </c>
      <c r="AI15" s="56">
        <f t="shared" si="12"/>
        <v>0</v>
      </c>
      <c r="AJ15" s="56">
        <f t="shared" si="13"/>
        <v>0</v>
      </c>
      <c r="AK15" s="56">
        <f t="shared" si="14"/>
        <v>0</v>
      </c>
      <c r="AL15" s="56">
        <f t="shared" si="15"/>
        <v>0</v>
      </c>
      <c r="AM15" s="56">
        <f t="shared" si="16"/>
        <v>0</v>
      </c>
      <c r="AN15" s="56">
        <f t="shared" si="17"/>
        <v>0</v>
      </c>
      <c r="AO15" s="56">
        <f t="shared" si="18"/>
        <v>0</v>
      </c>
      <c r="AP15" s="56">
        <f t="shared" si="19"/>
        <v>0</v>
      </c>
      <c r="AQ15" s="56">
        <f t="shared" si="20"/>
        <v>0</v>
      </c>
      <c r="AR15" s="56">
        <f t="shared" si="21"/>
        <v>0</v>
      </c>
      <c r="AS15" s="56">
        <f t="shared" si="22"/>
        <v>0</v>
      </c>
      <c r="AT15" s="56">
        <f t="shared" si="23"/>
        <v>0</v>
      </c>
      <c r="AU15" s="56">
        <f t="shared" si="24"/>
        <v>0</v>
      </c>
      <c r="AV15" s="56">
        <f t="shared" si="25"/>
        <v>0</v>
      </c>
      <c r="AW15" s="56">
        <f t="shared" si="26"/>
        <v>0</v>
      </c>
      <c r="AX15" s="56">
        <f t="shared" si="27"/>
        <v>0</v>
      </c>
      <c r="AY15" s="56">
        <f t="shared" si="28"/>
        <v>0</v>
      </c>
      <c r="AZ15" s="56">
        <f t="shared" si="29"/>
        <v>0</v>
      </c>
      <c r="BA15" s="56">
        <f t="shared" si="30"/>
        <v>0</v>
      </c>
      <c r="BB15" s="56">
        <f t="shared" si="31"/>
        <v>0</v>
      </c>
      <c r="BC15" s="56">
        <f t="shared" si="32"/>
        <v>0</v>
      </c>
      <c r="BD15" s="158">
        <f t="shared" si="33"/>
        <v>0</v>
      </c>
      <c r="BE15" s="158">
        <f t="shared" si="34"/>
        <v>0</v>
      </c>
      <c r="BF15" s="158">
        <f t="shared" si="35"/>
        <v>0</v>
      </c>
      <c r="BG15" s="158">
        <f t="shared" si="36"/>
        <v>0</v>
      </c>
    </row>
    <row r="16" spans="1:59" s="36" customFormat="1" ht="18" customHeight="1" x14ac:dyDescent="0.25">
      <c r="A16" s="58"/>
      <c r="B16" s="40" t="s">
        <v>69</v>
      </c>
      <c r="C16" s="76"/>
      <c r="D16" s="12"/>
      <c r="E16" s="12"/>
      <c r="F16" s="13"/>
      <c r="G16" s="42">
        <f>IFERROR((K16+L16)/(I16+J16),0)</f>
        <v>0.5</v>
      </c>
      <c r="H16" s="42">
        <f>IFERROR((M16+N16)/(I16+J16),0)</f>
        <v>0.5</v>
      </c>
      <c r="I16" s="12">
        <f t="shared" ref="I16" si="37">ROUND(SUBTOTAL(9,I9:I15),0)</f>
        <v>1000</v>
      </c>
      <c r="J16" s="12">
        <f t="shared" ref="J16:BG16" si="38">ROUND(SUBTOTAL(9,J9:J15),0)</f>
        <v>1000</v>
      </c>
      <c r="K16" s="12">
        <f t="shared" si="38"/>
        <v>1000</v>
      </c>
      <c r="L16" s="12">
        <f t="shared" si="38"/>
        <v>0</v>
      </c>
      <c r="M16" s="12">
        <f t="shared" si="38"/>
        <v>0</v>
      </c>
      <c r="N16" s="12">
        <f t="shared" si="38"/>
        <v>1000</v>
      </c>
      <c r="O16" s="12">
        <f t="shared" si="38"/>
        <v>0</v>
      </c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>
        <f t="shared" si="38"/>
        <v>1000</v>
      </c>
      <c r="AG16" s="12">
        <f t="shared" si="38"/>
        <v>1000</v>
      </c>
      <c r="AH16" s="12">
        <f t="shared" si="38"/>
        <v>0</v>
      </c>
      <c r="AI16" s="12">
        <f t="shared" si="38"/>
        <v>0</v>
      </c>
      <c r="AJ16" s="12">
        <f t="shared" si="38"/>
        <v>0</v>
      </c>
      <c r="AK16" s="12">
        <f t="shared" si="38"/>
        <v>0</v>
      </c>
      <c r="AL16" s="12">
        <f t="shared" si="38"/>
        <v>0</v>
      </c>
      <c r="AM16" s="12">
        <f t="shared" si="38"/>
        <v>0</v>
      </c>
      <c r="AN16" s="12">
        <f t="shared" si="38"/>
        <v>0</v>
      </c>
      <c r="AO16" s="12">
        <f t="shared" si="38"/>
        <v>0</v>
      </c>
      <c r="AP16" s="12">
        <f t="shared" si="38"/>
        <v>0</v>
      </c>
      <c r="AQ16" s="12">
        <f t="shared" si="38"/>
        <v>0</v>
      </c>
      <c r="AR16" s="12">
        <f t="shared" si="38"/>
        <v>0</v>
      </c>
      <c r="AS16" s="12">
        <f t="shared" si="38"/>
        <v>0</v>
      </c>
      <c r="AT16" s="12">
        <f t="shared" si="38"/>
        <v>0</v>
      </c>
      <c r="AU16" s="12">
        <f t="shared" si="38"/>
        <v>0</v>
      </c>
      <c r="AV16" s="12">
        <f t="shared" si="38"/>
        <v>0</v>
      </c>
      <c r="AW16" s="12">
        <f t="shared" si="38"/>
        <v>0</v>
      </c>
      <c r="AX16" s="12">
        <f t="shared" si="38"/>
        <v>0</v>
      </c>
      <c r="AY16" s="12">
        <f t="shared" si="38"/>
        <v>0</v>
      </c>
      <c r="AZ16" s="12">
        <f t="shared" si="38"/>
        <v>0</v>
      </c>
      <c r="BA16" s="12">
        <f t="shared" si="38"/>
        <v>0</v>
      </c>
      <c r="BB16" s="12">
        <f t="shared" si="38"/>
        <v>0</v>
      </c>
      <c r="BC16" s="12">
        <f t="shared" si="38"/>
        <v>0</v>
      </c>
      <c r="BD16" s="12">
        <f t="shared" si="38"/>
        <v>1000</v>
      </c>
      <c r="BE16" s="12">
        <f t="shared" si="38"/>
        <v>1000</v>
      </c>
      <c r="BF16" s="12">
        <f t="shared" si="38"/>
        <v>0</v>
      </c>
      <c r="BG16" s="12">
        <f t="shared" si="38"/>
        <v>0</v>
      </c>
    </row>
    <row r="17" spans="1:59" s="32" customFormat="1" ht="18" customHeight="1" x14ac:dyDescent="0.25">
      <c r="A17" s="70"/>
      <c r="B17" s="38"/>
      <c r="C17" s="77"/>
      <c r="D17" s="72"/>
      <c r="E17" s="72"/>
      <c r="F17" s="57"/>
      <c r="G17" s="98"/>
      <c r="H17" s="98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</row>
    <row r="18" spans="1:59" s="36" customFormat="1" ht="18" customHeight="1" x14ac:dyDescent="0.25">
      <c r="A18" s="39"/>
      <c r="B18" s="40" t="s">
        <v>70</v>
      </c>
      <c r="C18" s="78"/>
      <c r="D18" s="40" t="s">
        <v>36</v>
      </c>
      <c r="E18" s="40"/>
      <c r="F18" s="149">
        <f>'Summary Budget'!C16</f>
        <v>83.183099999999996</v>
      </c>
      <c r="G18" s="42">
        <f>IFERROR((K18+L18)/(I18+J18),0)</f>
        <v>0.5</v>
      </c>
      <c r="H18" s="42">
        <f>IFERROR((M18+N18)/(I18+J18),0)</f>
        <v>0.5</v>
      </c>
      <c r="I18" s="47">
        <f>IFERROR(ROUND(I16/$F$18,0),0)</f>
        <v>12</v>
      </c>
      <c r="J18" s="47">
        <f t="shared" ref="J18:BG18" si="39">IFERROR(ROUND(J16/$F$18,0),0)</f>
        <v>12</v>
      </c>
      <c r="K18" s="47">
        <f t="shared" si="39"/>
        <v>12</v>
      </c>
      <c r="L18" s="47">
        <f t="shared" si="39"/>
        <v>0</v>
      </c>
      <c r="M18" s="47">
        <f t="shared" si="39"/>
        <v>0</v>
      </c>
      <c r="N18" s="47">
        <f t="shared" si="39"/>
        <v>12</v>
      </c>
      <c r="O18" s="47">
        <f t="shared" si="39"/>
        <v>0</v>
      </c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>
        <f t="shared" si="39"/>
        <v>12</v>
      </c>
      <c r="AG18" s="47">
        <f t="shared" si="39"/>
        <v>12</v>
      </c>
      <c r="AH18" s="47">
        <f t="shared" si="39"/>
        <v>0</v>
      </c>
      <c r="AI18" s="47">
        <f t="shared" si="39"/>
        <v>0</v>
      </c>
      <c r="AJ18" s="47">
        <f t="shared" si="39"/>
        <v>0</v>
      </c>
      <c r="AK18" s="47">
        <f t="shared" si="39"/>
        <v>0</v>
      </c>
      <c r="AL18" s="47">
        <f t="shared" si="39"/>
        <v>0</v>
      </c>
      <c r="AM18" s="47">
        <f t="shared" si="39"/>
        <v>0</v>
      </c>
      <c r="AN18" s="47">
        <f t="shared" si="39"/>
        <v>0</v>
      </c>
      <c r="AO18" s="47">
        <f t="shared" si="39"/>
        <v>0</v>
      </c>
      <c r="AP18" s="47">
        <f t="shared" si="39"/>
        <v>0</v>
      </c>
      <c r="AQ18" s="47">
        <f t="shared" si="39"/>
        <v>0</v>
      </c>
      <c r="AR18" s="47">
        <f t="shared" si="39"/>
        <v>0</v>
      </c>
      <c r="AS18" s="47">
        <f t="shared" si="39"/>
        <v>0</v>
      </c>
      <c r="AT18" s="47">
        <f t="shared" si="39"/>
        <v>0</v>
      </c>
      <c r="AU18" s="47">
        <f t="shared" si="39"/>
        <v>0</v>
      </c>
      <c r="AV18" s="47">
        <f t="shared" si="39"/>
        <v>0</v>
      </c>
      <c r="AW18" s="47">
        <f t="shared" si="39"/>
        <v>0</v>
      </c>
      <c r="AX18" s="47">
        <f t="shared" si="39"/>
        <v>0</v>
      </c>
      <c r="AY18" s="47">
        <f t="shared" si="39"/>
        <v>0</v>
      </c>
      <c r="AZ18" s="47">
        <f t="shared" si="39"/>
        <v>0</v>
      </c>
      <c r="BA18" s="47">
        <f t="shared" si="39"/>
        <v>0</v>
      </c>
      <c r="BB18" s="47">
        <f t="shared" si="39"/>
        <v>0</v>
      </c>
      <c r="BC18" s="47">
        <f t="shared" si="39"/>
        <v>0</v>
      </c>
      <c r="BD18" s="47">
        <f t="shared" si="39"/>
        <v>12</v>
      </c>
      <c r="BE18" s="47">
        <f t="shared" si="39"/>
        <v>12</v>
      </c>
      <c r="BF18" s="47">
        <f t="shared" si="39"/>
        <v>0</v>
      </c>
      <c r="BG18" s="47">
        <f t="shared" si="39"/>
        <v>0</v>
      </c>
    </row>
    <row r="19" spans="1:59" s="69" customFormat="1" ht="18" customHeight="1" x14ac:dyDescent="0.25">
      <c r="A19" s="62"/>
      <c r="B19" s="63"/>
      <c r="C19" s="79"/>
      <c r="D19" s="65"/>
      <c r="E19" s="65"/>
      <c r="F19" s="66"/>
      <c r="G19" s="67"/>
      <c r="H19" s="67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</row>
    <row r="20" spans="1:59" s="32" customFormat="1" ht="18" customHeight="1" x14ac:dyDescent="0.25">
      <c r="A20" s="44"/>
      <c r="B20" s="45" t="s">
        <v>38</v>
      </c>
      <c r="C20" s="80"/>
      <c r="D20" s="46"/>
      <c r="E20" s="46"/>
      <c r="F20" s="33"/>
      <c r="I20" s="34"/>
      <c r="J20" s="34"/>
      <c r="K20" s="35"/>
      <c r="L20" s="35"/>
      <c r="M20" s="35"/>
      <c r="N20" s="35"/>
      <c r="O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</row>
    <row r="23" spans="1:59" ht="18" customHeight="1" x14ac:dyDescent="0.25">
      <c r="B23" s="36"/>
    </row>
    <row r="24" spans="1:59" ht="18" customHeight="1" x14ac:dyDescent="0.25">
      <c r="B24" s="32"/>
    </row>
    <row r="25" spans="1:59" ht="18" customHeight="1" x14ac:dyDescent="0.25">
      <c r="B25" s="32"/>
    </row>
    <row r="26" spans="1:59" ht="18" customHeight="1" x14ac:dyDescent="0.25">
      <c r="B26" s="36"/>
    </row>
    <row r="27" spans="1:59" ht="18" customHeight="1" x14ac:dyDescent="0.25">
      <c r="B27" s="36"/>
    </row>
  </sheetData>
  <autoFilter ref="A8:BG16"/>
  <mergeCells count="18">
    <mergeCell ref="I7:J7"/>
    <mergeCell ref="K7:L7"/>
    <mergeCell ref="M7:N7"/>
    <mergeCell ref="AN7:AO7"/>
    <mergeCell ref="Q7:AD7"/>
    <mergeCell ref="AF7:AG7"/>
    <mergeCell ref="AH7:AI7"/>
    <mergeCell ref="AJ7:AK7"/>
    <mergeCell ref="AL7:AM7"/>
    <mergeCell ref="BB7:BC7"/>
    <mergeCell ref="BD7:BE7"/>
    <mergeCell ref="BF7:BG7"/>
    <mergeCell ref="AP7:AQ7"/>
    <mergeCell ref="AR7:AS7"/>
    <mergeCell ref="AT7:AU7"/>
    <mergeCell ref="AV7:AW7"/>
    <mergeCell ref="AX7:AY7"/>
    <mergeCell ref="AZ7:BA7"/>
  </mergeCells>
  <phoneticPr fontId="10" type="noConversion"/>
  <pageMargins left="0.7" right="0.7" top="0.75" bottom="0.75" header="0.3" footer="0.3"/>
  <pageSetup paperSize="9" scale="54" fitToHeight="0" orientation="landscape" r:id="rId1"/>
  <headerFooter>
    <oddHeader xml:space="preserve">&amp;R    Annexure-3 </oddHeader>
    <oddFooter>Page &amp;P of &amp;N</oddFooter>
  </headerFooter>
  <rowBreaks count="1" manualBreakCount="1">
    <brk id="6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26"/>
  <sheetViews>
    <sheetView view="pageBreakPreview" topLeftCell="A7" zoomScaleSheetLayoutView="100" workbookViewId="0">
      <pane xSplit="2" ySplit="2" topLeftCell="AY9" activePane="bottomRight" state="frozen"/>
      <selection pane="topRight" activeCell="C7" sqref="C7"/>
      <selection pane="bottomLeft" activeCell="A9" sqref="A9"/>
      <selection pane="bottomRight" activeCell="Q8" sqref="Q1:BG1048576"/>
    </sheetView>
  </sheetViews>
  <sheetFormatPr defaultColWidth="9.140625" defaultRowHeight="18" customHeight="1" x14ac:dyDescent="0.25"/>
  <cols>
    <col min="1" max="1" width="6.5703125" style="20" customWidth="1"/>
    <col min="2" max="2" width="55.85546875" style="6" customWidth="1"/>
    <col min="3" max="3" width="7.7109375" style="75" customWidth="1"/>
    <col min="4" max="5" width="11.7109375" style="19" customWidth="1"/>
    <col min="6" max="6" width="9.5703125" style="18" customWidth="1"/>
    <col min="7" max="8" width="9.85546875" style="6" customWidth="1"/>
    <col min="9" max="10" width="11.85546875" style="8" customWidth="1"/>
    <col min="11" max="15" width="11.85546875" style="9" customWidth="1"/>
    <col min="16" max="16" width="11.85546875" style="17" customWidth="1"/>
    <col min="17" max="18" width="8.7109375" style="18" hidden="1" customWidth="1"/>
    <col min="19" max="28" width="8.7109375" style="6" hidden="1" customWidth="1"/>
    <col min="29" max="31" width="9.5703125" style="6" hidden="1" customWidth="1"/>
    <col min="32" max="59" width="11.85546875" style="6" hidden="1" customWidth="1"/>
    <col min="60" max="16384" width="9.140625" style="6"/>
  </cols>
  <sheetData>
    <row r="1" spans="1:59" ht="18" hidden="1" customHeight="1" x14ac:dyDescent="0.25">
      <c r="A1" s="21"/>
      <c r="B1" s="26" t="str">
        <f>'Summary Budget'!B1</f>
        <v>Feed the Future Bangladesh Aquaculture Activity  Sub-Grant Budget</v>
      </c>
      <c r="C1" s="74"/>
      <c r="D1" s="5"/>
      <c r="E1" s="5"/>
      <c r="F1" s="5"/>
      <c r="G1" s="2"/>
      <c r="H1" s="2"/>
      <c r="I1" s="3"/>
      <c r="J1" s="3"/>
      <c r="K1" s="2"/>
      <c r="L1" s="2"/>
      <c r="M1" s="2"/>
      <c r="N1" s="2"/>
      <c r="O1" s="2"/>
      <c r="P1" s="4"/>
      <c r="Q1" s="5"/>
      <c r="R1" s="5"/>
    </row>
    <row r="2" spans="1:59" ht="18" hidden="1" customHeight="1" x14ac:dyDescent="0.25">
      <c r="A2" s="21"/>
      <c r="B2" s="26" t="str">
        <f>'Summary Budget'!B2</f>
        <v>Name of Organization:</v>
      </c>
      <c r="C2" s="74"/>
      <c r="D2" s="5"/>
      <c r="E2" s="5"/>
      <c r="F2" s="5"/>
      <c r="G2" s="2"/>
      <c r="H2" s="2"/>
      <c r="I2" s="3"/>
      <c r="J2" s="3"/>
      <c r="K2" s="2"/>
      <c r="L2" s="2"/>
      <c r="M2" s="2"/>
      <c r="N2" s="2"/>
      <c r="O2" s="2"/>
      <c r="P2" s="4"/>
      <c r="Q2" s="5"/>
      <c r="R2" s="5"/>
    </row>
    <row r="3" spans="1:59" ht="18" hidden="1" customHeight="1" x14ac:dyDescent="0.25">
      <c r="A3" s="21"/>
      <c r="B3" s="26" t="str">
        <f>'Summary Budget'!B3</f>
        <v xml:space="preserve">Competition Reference Number: </v>
      </c>
      <c r="C3" s="74"/>
      <c r="D3" s="5"/>
      <c r="E3" s="5"/>
      <c r="F3" s="5"/>
      <c r="G3" s="2"/>
      <c r="H3" s="2"/>
      <c r="I3" s="3"/>
      <c r="J3" s="3"/>
      <c r="K3" s="2"/>
      <c r="L3" s="2"/>
      <c r="M3" s="2"/>
      <c r="N3" s="2"/>
      <c r="O3" s="2"/>
      <c r="P3" s="4"/>
      <c r="Q3" s="5"/>
      <c r="R3" s="5"/>
    </row>
    <row r="4" spans="1:59" ht="18" hidden="1" customHeight="1" x14ac:dyDescent="0.25">
      <c r="A4" s="21"/>
      <c r="B4" s="26" t="str">
        <f>'Summary Budget'!B4</f>
        <v>Activity Title:</v>
      </c>
      <c r="C4" s="74"/>
      <c r="D4" s="5"/>
      <c r="E4" s="5"/>
      <c r="F4" s="5"/>
      <c r="G4" s="2"/>
      <c r="H4" s="2"/>
      <c r="I4" s="3"/>
      <c r="J4" s="3"/>
      <c r="K4" s="2"/>
      <c r="L4" s="2"/>
      <c r="M4" s="2"/>
      <c r="N4" s="2"/>
      <c r="O4" s="2"/>
      <c r="P4" s="4"/>
      <c r="Q4" s="5"/>
      <c r="R4" s="5"/>
    </row>
    <row r="5" spans="1:59" ht="18" hidden="1" customHeight="1" x14ac:dyDescent="0.25">
      <c r="A5" s="21"/>
      <c r="B5" s="26" t="str">
        <f>'Summary Budget'!B5</f>
        <v>Period of Performance: DDMMYYYY to DDMMYYYY</v>
      </c>
      <c r="C5" s="74"/>
      <c r="D5" s="5"/>
      <c r="E5" s="5"/>
      <c r="F5" s="5"/>
      <c r="G5" s="2"/>
      <c r="H5" s="2"/>
      <c r="I5" s="3"/>
      <c r="J5" s="3"/>
      <c r="K5" s="2"/>
      <c r="L5" s="2"/>
      <c r="M5" s="2"/>
      <c r="N5" s="2"/>
      <c r="O5" s="2"/>
      <c r="P5" s="4"/>
      <c r="Q5" s="5"/>
      <c r="R5" s="5"/>
    </row>
    <row r="6" spans="1:59" ht="18" hidden="1" customHeight="1" x14ac:dyDescent="0.25">
      <c r="A6" s="21"/>
      <c r="B6" s="2"/>
      <c r="C6" s="74"/>
      <c r="D6" s="5"/>
      <c r="E6" s="5"/>
      <c r="F6" s="5"/>
      <c r="G6" s="2"/>
      <c r="H6" s="2"/>
      <c r="I6" s="3"/>
      <c r="J6" s="3"/>
      <c r="K6" s="2"/>
      <c r="L6" s="2"/>
      <c r="M6" s="2"/>
      <c r="N6" s="2"/>
      <c r="O6" s="2"/>
      <c r="P6" s="4"/>
      <c r="Q6" s="5"/>
      <c r="R6" s="5"/>
    </row>
    <row r="7" spans="1:59" ht="38.25" customHeight="1" x14ac:dyDescent="0.25">
      <c r="A7" s="22" t="s">
        <v>71</v>
      </c>
      <c r="C7" s="35"/>
      <c r="D7" s="35"/>
      <c r="E7" s="159" t="s">
        <v>280</v>
      </c>
      <c r="F7" s="159" t="s">
        <v>279</v>
      </c>
      <c r="G7" s="135"/>
      <c r="H7" s="135"/>
      <c r="I7" s="172" t="s">
        <v>281</v>
      </c>
      <c r="J7" s="173"/>
      <c r="K7" s="174" t="s">
        <v>21</v>
      </c>
      <c r="L7" s="175"/>
      <c r="M7" s="176" t="s">
        <v>22</v>
      </c>
      <c r="N7" s="177"/>
      <c r="O7" s="32"/>
      <c r="P7" s="32"/>
      <c r="Q7" s="171" t="s">
        <v>2</v>
      </c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61"/>
      <c r="AF7" s="171" t="s">
        <v>3</v>
      </c>
      <c r="AG7" s="171"/>
      <c r="AH7" s="171" t="s">
        <v>4</v>
      </c>
      <c r="AI7" s="171"/>
      <c r="AJ7" s="171" t="s">
        <v>5</v>
      </c>
      <c r="AK7" s="171"/>
      <c r="AL7" s="171" t="s">
        <v>6</v>
      </c>
      <c r="AM7" s="171"/>
      <c r="AN7" s="171" t="s">
        <v>7</v>
      </c>
      <c r="AO7" s="171"/>
      <c r="AP7" s="171" t="s">
        <v>8</v>
      </c>
      <c r="AQ7" s="171"/>
      <c r="AR7" s="171" t="s">
        <v>9</v>
      </c>
      <c r="AS7" s="171"/>
      <c r="AT7" s="171" t="s">
        <v>10</v>
      </c>
      <c r="AU7" s="171"/>
      <c r="AV7" s="171" t="s">
        <v>11</v>
      </c>
      <c r="AW7" s="171"/>
      <c r="AX7" s="171" t="s">
        <v>12</v>
      </c>
      <c r="AY7" s="171"/>
      <c r="AZ7" s="171" t="s">
        <v>13</v>
      </c>
      <c r="BA7" s="171"/>
      <c r="BB7" s="171" t="s">
        <v>14</v>
      </c>
      <c r="BC7" s="171"/>
      <c r="BD7" s="171" t="s">
        <v>15</v>
      </c>
      <c r="BE7" s="171"/>
      <c r="BF7" s="171" t="s">
        <v>16</v>
      </c>
      <c r="BG7" s="171"/>
    </row>
    <row r="8" spans="1:59" s="36" customFormat="1" ht="39" customHeight="1" x14ac:dyDescent="0.25">
      <c r="A8" s="10" t="s">
        <v>17</v>
      </c>
      <c r="B8" s="11" t="s">
        <v>18</v>
      </c>
      <c r="C8" s="11" t="s">
        <v>17</v>
      </c>
      <c r="D8" s="155" t="s">
        <v>274</v>
      </c>
      <c r="E8" s="13" t="s">
        <v>43</v>
      </c>
      <c r="F8" s="13" t="s">
        <v>43</v>
      </c>
      <c r="G8" s="11" t="s">
        <v>19</v>
      </c>
      <c r="H8" s="11" t="s">
        <v>20</v>
      </c>
      <c r="I8" s="159" t="s">
        <v>280</v>
      </c>
      <c r="J8" s="159" t="s">
        <v>279</v>
      </c>
      <c r="K8" s="160" t="s">
        <v>280</v>
      </c>
      <c r="L8" s="160" t="s">
        <v>279</v>
      </c>
      <c r="M8" s="161" t="s">
        <v>280</v>
      </c>
      <c r="N8" s="161" t="s">
        <v>279</v>
      </c>
      <c r="O8" s="154" t="s">
        <v>278</v>
      </c>
      <c r="P8" s="23" t="s">
        <v>23</v>
      </c>
      <c r="Q8" s="53" t="s">
        <v>3</v>
      </c>
      <c r="R8" s="53" t="s">
        <v>4</v>
      </c>
      <c r="S8" s="53" t="s">
        <v>5</v>
      </c>
      <c r="T8" s="53" t="s">
        <v>6</v>
      </c>
      <c r="U8" s="53" t="s">
        <v>7</v>
      </c>
      <c r="V8" s="53" t="s">
        <v>8</v>
      </c>
      <c r="W8" s="53" t="s">
        <v>9</v>
      </c>
      <c r="X8" s="53" t="s">
        <v>10</v>
      </c>
      <c r="Y8" s="53" t="s">
        <v>11</v>
      </c>
      <c r="Z8" s="53" t="s">
        <v>12</v>
      </c>
      <c r="AA8" s="53" t="s">
        <v>13</v>
      </c>
      <c r="AB8" s="53" t="s">
        <v>14</v>
      </c>
      <c r="AC8" s="53" t="s">
        <v>24</v>
      </c>
      <c r="AD8" s="158" t="s">
        <v>16</v>
      </c>
      <c r="AE8" s="158" t="s">
        <v>25</v>
      </c>
      <c r="AF8" s="12" t="s">
        <v>21</v>
      </c>
      <c r="AG8" s="12" t="s">
        <v>22</v>
      </c>
      <c r="AH8" s="12" t="str">
        <f>AF8</f>
        <v>WorldFish</v>
      </c>
      <c r="AI8" s="12" t="str">
        <f t="shared" ref="AI8:BG8" si="0">AG8</f>
        <v>Sub-Grantee</v>
      </c>
      <c r="AJ8" s="12" t="str">
        <f t="shared" si="0"/>
        <v>WorldFish</v>
      </c>
      <c r="AK8" s="12" t="str">
        <f t="shared" si="0"/>
        <v>Sub-Grantee</v>
      </c>
      <c r="AL8" s="12" t="str">
        <f t="shared" si="0"/>
        <v>WorldFish</v>
      </c>
      <c r="AM8" s="12" t="str">
        <f t="shared" si="0"/>
        <v>Sub-Grantee</v>
      </c>
      <c r="AN8" s="12" t="str">
        <f t="shared" si="0"/>
        <v>WorldFish</v>
      </c>
      <c r="AO8" s="12" t="str">
        <f t="shared" si="0"/>
        <v>Sub-Grantee</v>
      </c>
      <c r="AP8" s="12" t="str">
        <f t="shared" si="0"/>
        <v>WorldFish</v>
      </c>
      <c r="AQ8" s="12" t="str">
        <f t="shared" si="0"/>
        <v>Sub-Grantee</v>
      </c>
      <c r="AR8" s="12" t="str">
        <f t="shared" si="0"/>
        <v>WorldFish</v>
      </c>
      <c r="AS8" s="12" t="str">
        <f t="shared" si="0"/>
        <v>Sub-Grantee</v>
      </c>
      <c r="AT8" s="12" t="str">
        <f t="shared" si="0"/>
        <v>WorldFish</v>
      </c>
      <c r="AU8" s="12" t="str">
        <f t="shared" si="0"/>
        <v>Sub-Grantee</v>
      </c>
      <c r="AV8" s="12" t="str">
        <f t="shared" si="0"/>
        <v>WorldFish</v>
      </c>
      <c r="AW8" s="12" t="str">
        <f t="shared" si="0"/>
        <v>Sub-Grantee</v>
      </c>
      <c r="AX8" s="12" t="str">
        <f t="shared" si="0"/>
        <v>WorldFish</v>
      </c>
      <c r="AY8" s="12" t="str">
        <f t="shared" si="0"/>
        <v>Sub-Grantee</v>
      </c>
      <c r="AZ8" s="12" t="str">
        <f t="shared" si="0"/>
        <v>WorldFish</v>
      </c>
      <c r="BA8" s="12" t="str">
        <f t="shared" si="0"/>
        <v>Sub-Grantee</v>
      </c>
      <c r="BB8" s="12" t="str">
        <f t="shared" si="0"/>
        <v>WorldFish</v>
      </c>
      <c r="BC8" s="12" t="str">
        <f t="shared" si="0"/>
        <v>Sub-Grantee</v>
      </c>
      <c r="BD8" s="12" t="str">
        <f t="shared" si="0"/>
        <v>WorldFish</v>
      </c>
      <c r="BE8" s="12" t="str">
        <f t="shared" si="0"/>
        <v>Sub-Grantee</v>
      </c>
      <c r="BF8" s="12" t="str">
        <f t="shared" si="0"/>
        <v>WorldFish</v>
      </c>
      <c r="BG8" s="12" t="str">
        <f t="shared" si="0"/>
        <v>Sub-Grantee</v>
      </c>
    </row>
    <row r="9" spans="1:59" s="36" customFormat="1" ht="18" customHeight="1" x14ac:dyDescent="0.25">
      <c r="A9" s="37" t="s">
        <v>72</v>
      </c>
      <c r="B9" s="54" t="s">
        <v>73</v>
      </c>
      <c r="C9" s="55"/>
      <c r="D9" s="137"/>
      <c r="E9" s="137"/>
      <c r="F9" s="137"/>
      <c r="G9" s="136"/>
      <c r="H9" s="136"/>
      <c r="I9" s="55">
        <f>IFERROR(ROUND((D9*E9),0),0)</f>
        <v>0</v>
      </c>
      <c r="J9" s="55">
        <f>IFERROR(ROUND((D9*F9),0),0)</f>
        <v>0</v>
      </c>
      <c r="K9" s="55">
        <f>IFERROR(ROUND(I9*G9,2),0)</f>
        <v>0</v>
      </c>
      <c r="L9" s="55">
        <f>IFERROR(ROUND(J9*G9,2),0)</f>
        <v>0</v>
      </c>
      <c r="M9" s="55">
        <f>IFERROR(ROUND(I9*H9,2),0)</f>
        <v>0</v>
      </c>
      <c r="N9" s="55">
        <f>IFERROR(ROUND(J9*H9,2),0)</f>
        <v>0</v>
      </c>
      <c r="O9" s="55"/>
      <c r="P9" s="71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158">
        <f>ROUND(SUM(Q9:AB9),2)</f>
        <v>0</v>
      </c>
      <c r="AD9" s="158">
        <f>ROUND((E9+F9)-AC9,2)</f>
        <v>0</v>
      </c>
      <c r="AE9" s="158"/>
      <c r="AF9" s="56">
        <f>IFERROR(ROUND((($D9*$Q9)*$G9),2),0)</f>
        <v>0</v>
      </c>
      <c r="AG9" s="56">
        <f>IFERROR(ROUND((($D9*$Q9)*$H9),2),0)</f>
        <v>0</v>
      </c>
      <c r="AH9" s="56">
        <f>IFERROR(ROUND((($D9*$R9)*$G9),2),0)</f>
        <v>0</v>
      </c>
      <c r="AI9" s="56">
        <f>IFERROR(ROUND((($D9*$R9)*$H9),2),0)</f>
        <v>0</v>
      </c>
      <c r="AJ9" s="56">
        <f>IFERROR(ROUND((($D9*$S9)*$G9),2),0)</f>
        <v>0</v>
      </c>
      <c r="AK9" s="56">
        <f>IFERROR(ROUND((($D9*$S9)*$H9),2),0)</f>
        <v>0</v>
      </c>
      <c r="AL9" s="56">
        <f>IFERROR(ROUND((($D9*$T9)*$G9),2),0)</f>
        <v>0</v>
      </c>
      <c r="AM9" s="56">
        <f>IFERROR(ROUND((($D9*$T9)*$H9),2),0)</f>
        <v>0</v>
      </c>
      <c r="AN9" s="56">
        <f>IFERROR(ROUND((($D9*$U9)*$G9),2),0)</f>
        <v>0</v>
      </c>
      <c r="AO9" s="56">
        <f>IFERROR(ROUND((($D9*$U9)*$H9),2),0)</f>
        <v>0</v>
      </c>
      <c r="AP9" s="56">
        <f>IFERROR(ROUND((($D9*$V9)*$G9),2),0)</f>
        <v>0</v>
      </c>
      <c r="AQ9" s="56">
        <f>IFERROR(ROUND((($D9*$V9)*$H9),2),0)</f>
        <v>0</v>
      </c>
      <c r="AR9" s="56">
        <f>IFERROR(ROUND((($D9*$W9)*$G9),2),0)</f>
        <v>0</v>
      </c>
      <c r="AS9" s="56">
        <f>IFERROR(ROUND((($D9*$W9)*$H9),2),0)</f>
        <v>0</v>
      </c>
      <c r="AT9" s="56">
        <f>IFERROR(ROUND((($D9*$X9)*$G9),2),0)</f>
        <v>0</v>
      </c>
      <c r="AU9" s="56">
        <f>IFERROR(ROUND((($D9*$X9)*$H9),2),0)</f>
        <v>0</v>
      </c>
      <c r="AV9" s="56">
        <f>IFERROR(ROUND((($D9*$Y9)*$G9),2),0)</f>
        <v>0</v>
      </c>
      <c r="AW9" s="56">
        <f>IFERROR(ROUND((($D9*$Y9)*$H9),2),0)</f>
        <v>0</v>
      </c>
      <c r="AX9" s="56">
        <f>IFERROR(ROUND((($D9*$Z9)*$G9),2),0)</f>
        <v>0</v>
      </c>
      <c r="AY9" s="56">
        <f>IFERROR(ROUND((($D9*$Z9)*$H9),2),0)</f>
        <v>0</v>
      </c>
      <c r="AZ9" s="56">
        <f>IFERROR(ROUND((($D9*$AA9)*$G9),2),0)</f>
        <v>0</v>
      </c>
      <c r="BA9" s="56">
        <f>IFERROR(ROUND((($D9*$AA9)*$H9),2),0)</f>
        <v>0</v>
      </c>
      <c r="BB9" s="56">
        <f>IFERROR(ROUND((($D9*$AB9)*$G9),2),0)</f>
        <v>0</v>
      </c>
      <c r="BC9" s="56">
        <f>IFERROR(ROUND((($D9*$AB9)*$H9),2),0)</f>
        <v>0</v>
      </c>
      <c r="BD9" s="158">
        <f>ROUND(AF9+AH9+AJ9+AL9+AN9+AP9+AR9+AT9+AV9+AX9+AZ9+BB9,2)</f>
        <v>0</v>
      </c>
      <c r="BE9" s="158">
        <f>ROUND(AG9+AI9+AK9+AM9+AO9+AQ9+AS9+AU9+AW9+AY9+BA9+BC9,2)</f>
        <v>0</v>
      </c>
      <c r="BF9" s="158">
        <f>ROUND((K9+L9)-BD9,2)</f>
        <v>0</v>
      </c>
      <c r="BG9" s="158">
        <f>ROUND((M9+N9)-BE9,2)</f>
        <v>0</v>
      </c>
    </row>
    <row r="10" spans="1:59" s="102" customFormat="1" ht="18" customHeight="1" x14ac:dyDescent="0.25">
      <c r="A10" s="100" t="s">
        <v>74</v>
      </c>
      <c r="B10" s="133" t="s">
        <v>283</v>
      </c>
      <c r="C10" s="55"/>
      <c r="D10" s="137">
        <v>1000</v>
      </c>
      <c r="E10" s="137">
        <v>1</v>
      </c>
      <c r="F10" s="137"/>
      <c r="G10" s="136">
        <v>1</v>
      </c>
      <c r="H10" s="136"/>
      <c r="I10" s="55">
        <f t="shared" ref="I10:I14" si="1">IFERROR(ROUND((D10*E10),0),0)</f>
        <v>1000</v>
      </c>
      <c r="J10" s="55">
        <f t="shared" ref="J10:J14" si="2">IFERROR(ROUND((D10*F10),0),0)</f>
        <v>0</v>
      </c>
      <c r="K10" s="55">
        <f t="shared" ref="K10:K14" si="3">IFERROR(ROUND(I10*G10,2),0)</f>
        <v>1000</v>
      </c>
      <c r="L10" s="55">
        <f t="shared" ref="L10:L14" si="4">IFERROR(ROUND(J10*G10,2),0)</f>
        <v>0</v>
      </c>
      <c r="M10" s="55">
        <f t="shared" ref="M10:M14" si="5">IFERROR(ROUND(I10*H10,2),0)</f>
        <v>0</v>
      </c>
      <c r="N10" s="55">
        <f t="shared" ref="N10:N14" si="6">IFERROR(ROUND(J10*H10,2),0)</f>
        <v>0</v>
      </c>
      <c r="O10" s="55"/>
      <c r="P10" s="71"/>
      <c r="Q10" s="56"/>
      <c r="R10" s="56">
        <v>1</v>
      </c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158">
        <f t="shared" ref="AC10:AC14" si="7">ROUND(SUM(Q10:AB10),2)</f>
        <v>1</v>
      </c>
      <c r="AD10" s="158">
        <f t="shared" ref="AD10:AD14" si="8">ROUND((E10+F10)-AC10,2)</f>
        <v>0</v>
      </c>
      <c r="AE10" s="158"/>
      <c r="AF10" s="56">
        <f t="shared" ref="AF10:AF14" si="9">IFERROR(ROUND((($D10*$Q10)*$G10),2),0)</f>
        <v>0</v>
      </c>
      <c r="AG10" s="56">
        <f t="shared" ref="AG10:AG14" si="10">IFERROR(ROUND((($D10*$Q10)*$H10),2),0)</f>
        <v>0</v>
      </c>
      <c r="AH10" s="56">
        <f t="shared" ref="AH10:AH14" si="11">IFERROR(ROUND((($D10*$R10)*$G10),2),0)</f>
        <v>1000</v>
      </c>
      <c r="AI10" s="56">
        <f t="shared" ref="AI10:AI14" si="12">IFERROR(ROUND((($D10*$R10)*$H10),2),0)</f>
        <v>0</v>
      </c>
      <c r="AJ10" s="56">
        <f t="shared" ref="AJ10:AJ14" si="13">IFERROR(ROUND((($D10*$S10)*$G10),2),0)</f>
        <v>0</v>
      </c>
      <c r="AK10" s="56">
        <f t="shared" ref="AK10:AK14" si="14">IFERROR(ROUND((($D10*$S10)*$H10),2),0)</f>
        <v>0</v>
      </c>
      <c r="AL10" s="56">
        <f t="shared" ref="AL10:AL14" si="15">IFERROR(ROUND((($D10*$T10)*$G10),2),0)</f>
        <v>0</v>
      </c>
      <c r="AM10" s="56">
        <f t="shared" ref="AM10:AM14" si="16">IFERROR(ROUND((($D10*$T10)*$H10),2),0)</f>
        <v>0</v>
      </c>
      <c r="AN10" s="56">
        <f t="shared" ref="AN10:AN14" si="17">IFERROR(ROUND((($D10*$U10)*$G10),2),0)</f>
        <v>0</v>
      </c>
      <c r="AO10" s="56">
        <f t="shared" ref="AO10:AO14" si="18">IFERROR(ROUND((($D10*$U10)*$H10),2),0)</f>
        <v>0</v>
      </c>
      <c r="AP10" s="56">
        <f t="shared" ref="AP10:AP14" si="19">IFERROR(ROUND((($D10*$V10)*$G10),2),0)</f>
        <v>0</v>
      </c>
      <c r="AQ10" s="56">
        <f t="shared" ref="AQ10:AQ14" si="20">IFERROR(ROUND((($D10*$V10)*$H10),2),0)</f>
        <v>0</v>
      </c>
      <c r="AR10" s="56">
        <f t="shared" ref="AR10:AR14" si="21">IFERROR(ROUND((($D10*$W10)*$G10),2),0)</f>
        <v>0</v>
      </c>
      <c r="AS10" s="56">
        <f t="shared" ref="AS10:AS14" si="22">IFERROR(ROUND((($D10*$W10)*$H10),2),0)</f>
        <v>0</v>
      </c>
      <c r="AT10" s="56">
        <f t="shared" ref="AT10:AT14" si="23">IFERROR(ROUND((($D10*$X10)*$G10),2),0)</f>
        <v>0</v>
      </c>
      <c r="AU10" s="56">
        <f t="shared" ref="AU10:AU14" si="24">IFERROR(ROUND((($D10*$X10)*$H10),2),0)</f>
        <v>0</v>
      </c>
      <c r="AV10" s="56">
        <f t="shared" ref="AV10:AV14" si="25">IFERROR(ROUND((($D10*$Y10)*$G10),2),0)</f>
        <v>0</v>
      </c>
      <c r="AW10" s="56">
        <f t="shared" ref="AW10:AW14" si="26">IFERROR(ROUND((($D10*$Y10)*$H10),2),0)</f>
        <v>0</v>
      </c>
      <c r="AX10" s="56">
        <f t="shared" ref="AX10:AX14" si="27">IFERROR(ROUND((($D10*$Z10)*$G10),2),0)</f>
        <v>0</v>
      </c>
      <c r="AY10" s="56">
        <f t="shared" ref="AY10:AY14" si="28">IFERROR(ROUND((($D10*$Z10)*$H10),2),0)</f>
        <v>0</v>
      </c>
      <c r="AZ10" s="56">
        <f t="shared" ref="AZ10:AZ14" si="29">IFERROR(ROUND((($D10*$AA10)*$G10),2),0)</f>
        <v>0</v>
      </c>
      <c r="BA10" s="56">
        <f t="shared" ref="BA10:BA14" si="30">IFERROR(ROUND((($D10*$AA10)*$H10),2),0)</f>
        <v>0</v>
      </c>
      <c r="BB10" s="56">
        <f t="shared" ref="BB10:BB14" si="31">IFERROR(ROUND((($D10*$AB10)*$G10),2),0)</f>
        <v>0</v>
      </c>
      <c r="BC10" s="56">
        <f t="shared" ref="BC10:BC14" si="32">IFERROR(ROUND((($D10*$AB10)*$H10),2),0)</f>
        <v>0</v>
      </c>
      <c r="BD10" s="158">
        <f t="shared" ref="BD10:BD14" si="33">ROUND(AF10+AH10+AJ10+AL10+AN10+AP10+AR10+AT10+AV10+AX10+AZ10+BB10,2)</f>
        <v>1000</v>
      </c>
      <c r="BE10" s="158">
        <f t="shared" ref="BE10:BE14" si="34">ROUND(AG10+AI10+AK10+AM10+AO10+AQ10+AS10+AU10+AW10+AY10+BA10+BC10,2)</f>
        <v>0</v>
      </c>
      <c r="BF10" s="158">
        <f t="shared" ref="BF10:BF14" si="35">ROUND((K10+L10)-BD10,2)</f>
        <v>0</v>
      </c>
      <c r="BG10" s="158">
        <f t="shared" ref="BG10:BG14" si="36">ROUND((M10+N10)-BE10,2)</f>
        <v>0</v>
      </c>
    </row>
    <row r="11" spans="1:59" s="102" customFormat="1" ht="18" customHeight="1" x14ac:dyDescent="0.25">
      <c r="A11" s="100" t="s">
        <v>75</v>
      </c>
      <c r="B11" s="133" t="s">
        <v>284</v>
      </c>
      <c r="C11" s="55"/>
      <c r="D11" s="137">
        <v>1000</v>
      </c>
      <c r="E11" s="137"/>
      <c r="F11" s="137">
        <v>1</v>
      </c>
      <c r="G11" s="136"/>
      <c r="H11" s="136">
        <v>1</v>
      </c>
      <c r="I11" s="55">
        <f t="shared" si="1"/>
        <v>0</v>
      </c>
      <c r="J11" s="55">
        <f t="shared" si="2"/>
        <v>1000</v>
      </c>
      <c r="K11" s="55">
        <f t="shared" si="3"/>
        <v>0</v>
      </c>
      <c r="L11" s="55">
        <f t="shared" si="4"/>
        <v>0</v>
      </c>
      <c r="M11" s="55">
        <f t="shared" si="5"/>
        <v>0</v>
      </c>
      <c r="N11" s="55">
        <f t="shared" si="6"/>
        <v>1000</v>
      </c>
      <c r="O11" s="55"/>
      <c r="P11" s="71"/>
      <c r="Q11" s="56"/>
      <c r="R11" s="56">
        <v>1</v>
      </c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158">
        <f t="shared" si="7"/>
        <v>1</v>
      </c>
      <c r="AD11" s="158">
        <f t="shared" si="8"/>
        <v>0</v>
      </c>
      <c r="AE11" s="158"/>
      <c r="AF11" s="56">
        <f t="shared" si="9"/>
        <v>0</v>
      </c>
      <c r="AG11" s="56">
        <f t="shared" si="10"/>
        <v>0</v>
      </c>
      <c r="AH11" s="56">
        <f t="shared" si="11"/>
        <v>0</v>
      </c>
      <c r="AI11" s="56">
        <f t="shared" si="12"/>
        <v>1000</v>
      </c>
      <c r="AJ11" s="56">
        <f t="shared" si="13"/>
        <v>0</v>
      </c>
      <c r="AK11" s="56">
        <f t="shared" si="14"/>
        <v>0</v>
      </c>
      <c r="AL11" s="56">
        <f t="shared" si="15"/>
        <v>0</v>
      </c>
      <c r="AM11" s="56">
        <f t="shared" si="16"/>
        <v>0</v>
      </c>
      <c r="AN11" s="56">
        <f t="shared" si="17"/>
        <v>0</v>
      </c>
      <c r="AO11" s="56">
        <f t="shared" si="18"/>
        <v>0</v>
      </c>
      <c r="AP11" s="56">
        <f t="shared" si="19"/>
        <v>0</v>
      </c>
      <c r="AQ11" s="56">
        <f t="shared" si="20"/>
        <v>0</v>
      </c>
      <c r="AR11" s="56">
        <f t="shared" si="21"/>
        <v>0</v>
      </c>
      <c r="AS11" s="56">
        <f t="shared" si="22"/>
        <v>0</v>
      </c>
      <c r="AT11" s="56">
        <f t="shared" si="23"/>
        <v>0</v>
      </c>
      <c r="AU11" s="56">
        <f t="shared" si="24"/>
        <v>0</v>
      </c>
      <c r="AV11" s="56">
        <f t="shared" si="25"/>
        <v>0</v>
      </c>
      <c r="AW11" s="56">
        <f t="shared" si="26"/>
        <v>0</v>
      </c>
      <c r="AX11" s="56">
        <f t="shared" si="27"/>
        <v>0</v>
      </c>
      <c r="AY11" s="56">
        <f t="shared" si="28"/>
        <v>0</v>
      </c>
      <c r="AZ11" s="56">
        <f t="shared" si="29"/>
        <v>0</v>
      </c>
      <c r="BA11" s="56">
        <f t="shared" si="30"/>
        <v>0</v>
      </c>
      <c r="BB11" s="56">
        <f t="shared" si="31"/>
        <v>0</v>
      </c>
      <c r="BC11" s="56">
        <f t="shared" si="32"/>
        <v>0</v>
      </c>
      <c r="BD11" s="158">
        <f t="shared" si="33"/>
        <v>0</v>
      </c>
      <c r="BE11" s="158">
        <f t="shared" si="34"/>
        <v>1000</v>
      </c>
      <c r="BF11" s="158">
        <f t="shared" si="35"/>
        <v>0</v>
      </c>
      <c r="BG11" s="158">
        <f t="shared" si="36"/>
        <v>0</v>
      </c>
    </row>
    <row r="12" spans="1:59" s="102" customFormat="1" ht="18" customHeight="1" x14ac:dyDescent="0.25">
      <c r="A12" s="100" t="s">
        <v>114</v>
      </c>
      <c r="B12" s="133"/>
      <c r="C12" s="55"/>
      <c r="D12" s="137"/>
      <c r="E12" s="137"/>
      <c r="F12" s="137"/>
      <c r="G12" s="136"/>
      <c r="H12" s="136"/>
      <c r="I12" s="55">
        <f t="shared" si="1"/>
        <v>0</v>
      </c>
      <c r="J12" s="55">
        <f t="shared" si="2"/>
        <v>0</v>
      </c>
      <c r="K12" s="55">
        <f t="shared" si="3"/>
        <v>0</v>
      </c>
      <c r="L12" s="55">
        <f t="shared" si="4"/>
        <v>0</v>
      </c>
      <c r="M12" s="55">
        <f t="shared" si="5"/>
        <v>0</v>
      </c>
      <c r="N12" s="55">
        <f t="shared" si="6"/>
        <v>0</v>
      </c>
      <c r="O12" s="55"/>
      <c r="P12" s="71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158">
        <f t="shared" si="7"/>
        <v>0</v>
      </c>
      <c r="AD12" s="158">
        <f t="shared" si="8"/>
        <v>0</v>
      </c>
      <c r="AE12" s="158"/>
      <c r="AF12" s="56">
        <f t="shared" si="9"/>
        <v>0</v>
      </c>
      <c r="AG12" s="56">
        <f t="shared" si="10"/>
        <v>0</v>
      </c>
      <c r="AH12" s="56">
        <f t="shared" si="11"/>
        <v>0</v>
      </c>
      <c r="AI12" s="56">
        <f t="shared" si="12"/>
        <v>0</v>
      </c>
      <c r="AJ12" s="56">
        <f t="shared" si="13"/>
        <v>0</v>
      </c>
      <c r="AK12" s="56">
        <f t="shared" si="14"/>
        <v>0</v>
      </c>
      <c r="AL12" s="56">
        <f t="shared" si="15"/>
        <v>0</v>
      </c>
      <c r="AM12" s="56">
        <f t="shared" si="16"/>
        <v>0</v>
      </c>
      <c r="AN12" s="56">
        <f t="shared" si="17"/>
        <v>0</v>
      </c>
      <c r="AO12" s="56">
        <f t="shared" si="18"/>
        <v>0</v>
      </c>
      <c r="AP12" s="56">
        <f t="shared" si="19"/>
        <v>0</v>
      </c>
      <c r="AQ12" s="56">
        <f t="shared" si="20"/>
        <v>0</v>
      </c>
      <c r="AR12" s="56">
        <f t="shared" si="21"/>
        <v>0</v>
      </c>
      <c r="AS12" s="56">
        <f t="shared" si="22"/>
        <v>0</v>
      </c>
      <c r="AT12" s="56">
        <f t="shared" si="23"/>
        <v>0</v>
      </c>
      <c r="AU12" s="56">
        <f t="shared" si="24"/>
        <v>0</v>
      </c>
      <c r="AV12" s="56">
        <f t="shared" si="25"/>
        <v>0</v>
      </c>
      <c r="AW12" s="56">
        <f t="shared" si="26"/>
        <v>0</v>
      </c>
      <c r="AX12" s="56">
        <f t="shared" si="27"/>
        <v>0</v>
      </c>
      <c r="AY12" s="56">
        <f t="shared" si="28"/>
        <v>0</v>
      </c>
      <c r="AZ12" s="56">
        <f t="shared" si="29"/>
        <v>0</v>
      </c>
      <c r="BA12" s="56">
        <f t="shared" si="30"/>
        <v>0</v>
      </c>
      <c r="BB12" s="56">
        <f t="shared" si="31"/>
        <v>0</v>
      </c>
      <c r="BC12" s="56">
        <f t="shared" si="32"/>
        <v>0</v>
      </c>
      <c r="BD12" s="158">
        <f t="shared" si="33"/>
        <v>0</v>
      </c>
      <c r="BE12" s="158">
        <f t="shared" si="34"/>
        <v>0</v>
      </c>
      <c r="BF12" s="158">
        <f t="shared" si="35"/>
        <v>0</v>
      </c>
      <c r="BG12" s="158">
        <f t="shared" si="36"/>
        <v>0</v>
      </c>
    </row>
    <row r="13" spans="1:59" s="102" customFormat="1" ht="18" customHeight="1" x14ac:dyDescent="0.25">
      <c r="A13" s="100" t="s">
        <v>115</v>
      </c>
      <c r="B13" s="133"/>
      <c r="C13" s="55"/>
      <c r="D13" s="137"/>
      <c r="E13" s="137"/>
      <c r="F13" s="137"/>
      <c r="G13" s="136"/>
      <c r="H13" s="136"/>
      <c r="I13" s="55">
        <f t="shared" si="1"/>
        <v>0</v>
      </c>
      <c r="J13" s="55">
        <f t="shared" si="2"/>
        <v>0</v>
      </c>
      <c r="K13" s="55">
        <f t="shared" si="3"/>
        <v>0</v>
      </c>
      <c r="L13" s="55">
        <f t="shared" si="4"/>
        <v>0</v>
      </c>
      <c r="M13" s="55">
        <f t="shared" si="5"/>
        <v>0</v>
      </c>
      <c r="N13" s="55">
        <f t="shared" si="6"/>
        <v>0</v>
      </c>
      <c r="O13" s="55"/>
      <c r="P13" s="71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158">
        <f t="shared" si="7"/>
        <v>0</v>
      </c>
      <c r="AD13" s="158">
        <f t="shared" si="8"/>
        <v>0</v>
      </c>
      <c r="AE13" s="158"/>
      <c r="AF13" s="56">
        <f t="shared" si="9"/>
        <v>0</v>
      </c>
      <c r="AG13" s="56">
        <f t="shared" si="10"/>
        <v>0</v>
      </c>
      <c r="AH13" s="56">
        <f t="shared" si="11"/>
        <v>0</v>
      </c>
      <c r="AI13" s="56">
        <f t="shared" si="12"/>
        <v>0</v>
      </c>
      <c r="AJ13" s="56">
        <f t="shared" si="13"/>
        <v>0</v>
      </c>
      <c r="AK13" s="56">
        <f t="shared" si="14"/>
        <v>0</v>
      </c>
      <c r="AL13" s="56">
        <f t="shared" si="15"/>
        <v>0</v>
      </c>
      <c r="AM13" s="56">
        <f t="shared" si="16"/>
        <v>0</v>
      </c>
      <c r="AN13" s="56">
        <f t="shared" si="17"/>
        <v>0</v>
      </c>
      <c r="AO13" s="56">
        <f t="shared" si="18"/>
        <v>0</v>
      </c>
      <c r="AP13" s="56">
        <f t="shared" si="19"/>
        <v>0</v>
      </c>
      <c r="AQ13" s="56">
        <f t="shared" si="20"/>
        <v>0</v>
      </c>
      <c r="AR13" s="56">
        <f t="shared" si="21"/>
        <v>0</v>
      </c>
      <c r="AS13" s="56">
        <f t="shared" si="22"/>
        <v>0</v>
      </c>
      <c r="AT13" s="56">
        <f t="shared" si="23"/>
        <v>0</v>
      </c>
      <c r="AU13" s="56">
        <f t="shared" si="24"/>
        <v>0</v>
      </c>
      <c r="AV13" s="56">
        <f t="shared" si="25"/>
        <v>0</v>
      </c>
      <c r="AW13" s="56">
        <f t="shared" si="26"/>
        <v>0</v>
      </c>
      <c r="AX13" s="56">
        <f t="shared" si="27"/>
        <v>0</v>
      </c>
      <c r="AY13" s="56">
        <f t="shared" si="28"/>
        <v>0</v>
      </c>
      <c r="AZ13" s="56">
        <f t="shared" si="29"/>
        <v>0</v>
      </c>
      <c r="BA13" s="56">
        <f t="shared" si="30"/>
        <v>0</v>
      </c>
      <c r="BB13" s="56">
        <f t="shared" si="31"/>
        <v>0</v>
      </c>
      <c r="BC13" s="56">
        <f t="shared" si="32"/>
        <v>0</v>
      </c>
      <c r="BD13" s="158">
        <f t="shared" si="33"/>
        <v>0</v>
      </c>
      <c r="BE13" s="158">
        <f t="shared" si="34"/>
        <v>0</v>
      </c>
      <c r="BF13" s="158">
        <f t="shared" si="35"/>
        <v>0</v>
      </c>
      <c r="BG13" s="158">
        <f t="shared" si="36"/>
        <v>0</v>
      </c>
    </row>
    <row r="14" spans="1:59" s="102" customFormat="1" ht="18" customHeight="1" x14ac:dyDescent="0.25">
      <c r="A14" s="100" t="s">
        <v>76</v>
      </c>
      <c r="B14" s="118"/>
      <c r="C14" s="55"/>
      <c r="D14" s="137"/>
      <c r="E14" s="137"/>
      <c r="F14" s="137"/>
      <c r="G14" s="136"/>
      <c r="H14" s="136"/>
      <c r="I14" s="55">
        <f t="shared" si="1"/>
        <v>0</v>
      </c>
      <c r="J14" s="55">
        <f t="shared" si="2"/>
        <v>0</v>
      </c>
      <c r="K14" s="55">
        <f t="shared" si="3"/>
        <v>0</v>
      </c>
      <c r="L14" s="55">
        <f t="shared" si="4"/>
        <v>0</v>
      </c>
      <c r="M14" s="55">
        <f t="shared" si="5"/>
        <v>0</v>
      </c>
      <c r="N14" s="55">
        <f t="shared" si="6"/>
        <v>0</v>
      </c>
      <c r="O14" s="55"/>
      <c r="P14" s="71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158">
        <f t="shared" si="7"/>
        <v>0</v>
      </c>
      <c r="AD14" s="158">
        <f t="shared" si="8"/>
        <v>0</v>
      </c>
      <c r="AE14" s="158"/>
      <c r="AF14" s="56">
        <f t="shared" si="9"/>
        <v>0</v>
      </c>
      <c r="AG14" s="56">
        <f t="shared" si="10"/>
        <v>0</v>
      </c>
      <c r="AH14" s="56">
        <f t="shared" si="11"/>
        <v>0</v>
      </c>
      <c r="AI14" s="56">
        <f t="shared" si="12"/>
        <v>0</v>
      </c>
      <c r="AJ14" s="56">
        <f t="shared" si="13"/>
        <v>0</v>
      </c>
      <c r="AK14" s="56">
        <f t="shared" si="14"/>
        <v>0</v>
      </c>
      <c r="AL14" s="56">
        <f t="shared" si="15"/>
        <v>0</v>
      </c>
      <c r="AM14" s="56">
        <f t="shared" si="16"/>
        <v>0</v>
      </c>
      <c r="AN14" s="56">
        <f t="shared" si="17"/>
        <v>0</v>
      </c>
      <c r="AO14" s="56">
        <f t="shared" si="18"/>
        <v>0</v>
      </c>
      <c r="AP14" s="56">
        <f t="shared" si="19"/>
        <v>0</v>
      </c>
      <c r="AQ14" s="56">
        <f t="shared" si="20"/>
        <v>0</v>
      </c>
      <c r="AR14" s="56">
        <f t="shared" si="21"/>
        <v>0</v>
      </c>
      <c r="AS14" s="56">
        <f t="shared" si="22"/>
        <v>0</v>
      </c>
      <c r="AT14" s="56">
        <f t="shared" si="23"/>
        <v>0</v>
      </c>
      <c r="AU14" s="56">
        <f t="shared" si="24"/>
        <v>0</v>
      </c>
      <c r="AV14" s="56">
        <f t="shared" si="25"/>
        <v>0</v>
      </c>
      <c r="AW14" s="56">
        <f t="shared" si="26"/>
        <v>0</v>
      </c>
      <c r="AX14" s="56">
        <f t="shared" si="27"/>
        <v>0</v>
      </c>
      <c r="AY14" s="56">
        <f t="shared" si="28"/>
        <v>0</v>
      </c>
      <c r="AZ14" s="56">
        <f t="shared" si="29"/>
        <v>0</v>
      </c>
      <c r="BA14" s="56">
        <f t="shared" si="30"/>
        <v>0</v>
      </c>
      <c r="BB14" s="56">
        <f t="shared" si="31"/>
        <v>0</v>
      </c>
      <c r="BC14" s="56">
        <f t="shared" si="32"/>
        <v>0</v>
      </c>
      <c r="BD14" s="158">
        <f t="shared" si="33"/>
        <v>0</v>
      </c>
      <c r="BE14" s="158">
        <f t="shared" si="34"/>
        <v>0</v>
      </c>
      <c r="BF14" s="158">
        <f t="shared" si="35"/>
        <v>0</v>
      </c>
      <c r="BG14" s="158">
        <f t="shared" si="36"/>
        <v>0</v>
      </c>
    </row>
    <row r="15" spans="1:59" s="36" customFormat="1" ht="18" customHeight="1" x14ac:dyDescent="0.25">
      <c r="A15" s="58"/>
      <c r="B15" s="40" t="s">
        <v>77</v>
      </c>
      <c r="C15" s="76"/>
      <c r="D15" s="12"/>
      <c r="E15" s="12"/>
      <c r="F15" s="13"/>
      <c r="G15" s="42">
        <f>IFERROR((K15+L15)/(I15+J15),0)</f>
        <v>0.5</v>
      </c>
      <c r="H15" s="42">
        <f>IFERROR((M15+N15)/(I15+J15),0)</f>
        <v>0.5</v>
      </c>
      <c r="I15" s="12">
        <f t="shared" ref="I15" si="37">ROUND(SUBTOTAL(9,I9:I14),0)</f>
        <v>1000</v>
      </c>
      <c r="J15" s="12">
        <f t="shared" ref="J15:BG15" si="38">ROUND(SUBTOTAL(9,J9:J14),0)</f>
        <v>1000</v>
      </c>
      <c r="K15" s="12">
        <f t="shared" si="38"/>
        <v>1000</v>
      </c>
      <c r="L15" s="12">
        <f t="shared" si="38"/>
        <v>0</v>
      </c>
      <c r="M15" s="12">
        <f t="shared" si="38"/>
        <v>0</v>
      </c>
      <c r="N15" s="12">
        <f t="shared" si="38"/>
        <v>1000</v>
      </c>
      <c r="O15" s="12">
        <f t="shared" si="38"/>
        <v>0</v>
      </c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>
        <f t="shared" si="38"/>
        <v>0</v>
      </c>
      <c r="AG15" s="12">
        <f t="shared" si="38"/>
        <v>0</v>
      </c>
      <c r="AH15" s="12">
        <f t="shared" si="38"/>
        <v>1000</v>
      </c>
      <c r="AI15" s="12">
        <f t="shared" si="38"/>
        <v>1000</v>
      </c>
      <c r="AJ15" s="12">
        <f t="shared" si="38"/>
        <v>0</v>
      </c>
      <c r="AK15" s="12">
        <f t="shared" si="38"/>
        <v>0</v>
      </c>
      <c r="AL15" s="12">
        <f t="shared" si="38"/>
        <v>0</v>
      </c>
      <c r="AM15" s="12">
        <f t="shared" si="38"/>
        <v>0</v>
      </c>
      <c r="AN15" s="12">
        <f t="shared" si="38"/>
        <v>0</v>
      </c>
      <c r="AO15" s="12">
        <f t="shared" si="38"/>
        <v>0</v>
      </c>
      <c r="AP15" s="12">
        <f t="shared" si="38"/>
        <v>0</v>
      </c>
      <c r="AQ15" s="12">
        <f t="shared" si="38"/>
        <v>0</v>
      </c>
      <c r="AR15" s="12">
        <f t="shared" si="38"/>
        <v>0</v>
      </c>
      <c r="AS15" s="12">
        <f t="shared" si="38"/>
        <v>0</v>
      </c>
      <c r="AT15" s="12">
        <f t="shared" si="38"/>
        <v>0</v>
      </c>
      <c r="AU15" s="12">
        <f t="shared" si="38"/>
        <v>0</v>
      </c>
      <c r="AV15" s="12">
        <f t="shared" si="38"/>
        <v>0</v>
      </c>
      <c r="AW15" s="12">
        <f t="shared" si="38"/>
        <v>0</v>
      </c>
      <c r="AX15" s="12">
        <f t="shared" si="38"/>
        <v>0</v>
      </c>
      <c r="AY15" s="12">
        <f t="shared" si="38"/>
        <v>0</v>
      </c>
      <c r="AZ15" s="12">
        <f t="shared" si="38"/>
        <v>0</v>
      </c>
      <c r="BA15" s="12">
        <f t="shared" si="38"/>
        <v>0</v>
      </c>
      <c r="BB15" s="12">
        <f t="shared" si="38"/>
        <v>0</v>
      </c>
      <c r="BC15" s="12">
        <f t="shared" si="38"/>
        <v>0</v>
      </c>
      <c r="BD15" s="12">
        <f t="shared" si="38"/>
        <v>1000</v>
      </c>
      <c r="BE15" s="12">
        <f t="shared" si="38"/>
        <v>1000</v>
      </c>
      <c r="BF15" s="12">
        <f t="shared" si="38"/>
        <v>0</v>
      </c>
      <c r="BG15" s="12">
        <f t="shared" si="38"/>
        <v>0</v>
      </c>
    </row>
    <row r="16" spans="1:59" s="32" customFormat="1" ht="18" customHeight="1" x14ac:dyDescent="0.25">
      <c r="A16" s="70"/>
      <c r="B16" s="38"/>
      <c r="C16" s="77"/>
      <c r="D16" s="72"/>
      <c r="E16" s="72"/>
      <c r="F16" s="57"/>
      <c r="G16" s="98"/>
      <c r="H16" s="98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</row>
    <row r="17" spans="1:59" s="36" customFormat="1" ht="18" customHeight="1" x14ac:dyDescent="0.25">
      <c r="A17" s="39"/>
      <c r="B17" s="40" t="s">
        <v>78</v>
      </c>
      <c r="C17" s="78"/>
      <c r="D17" s="40" t="s">
        <v>36</v>
      </c>
      <c r="E17" s="40"/>
      <c r="F17" s="149">
        <f>'Summary Budget'!C16</f>
        <v>83.183099999999996</v>
      </c>
      <c r="G17" s="42">
        <f>IFERROR((K17+L17)/(I17+J17),0)</f>
        <v>0.5</v>
      </c>
      <c r="H17" s="42">
        <f>IFERROR((M17+N17)/(I17+J17),0)</f>
        <v>0.5</v>
      </c>
      <c r="I17" s="47">
        <f>IFERROR(ROUND(I15/$F$17,0),0)</f>
        <v>12</v>
      </c>
      <c r="J17" s="47">
        <f t="shared" ref="J17:BG17" si="39">IFERROR(ROUND(J15/$F$17,0),0)</f>
        <v>12</v>
      </c>
      <c r="K17" s="47">
        <f t="shared" si="39"/>
        <v>12</v>
      </c>
      <c r="L17" s="47">
        <f t="shared" si="39"/>
        <v>0</v>
      </c>
      <c r="M17" s="47">
        <f t="shared" si="39"/>
        <v>0</v>
      </c>
      <c r="N17" s="47">
        <f t="shared" si="39"/>
        <v>12</v>
      </c>
      <c r="O17" s="47">
        <f t="shared" si="39"/>
        <v>0</v>
      </c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>
        <f t="shared" si="39"/>
        <v>0</v>
      </c>
      <c r="AG17" s="47">
        <f t="shared" si="39"/>
        <v>0</v>
      </c>
      <c r="AH17" s="47">
        <f t="shared" si="39"/>
        <v>12</v>
      </c>
      <c r="AI17" s="47">
        <f t="shared" si="39"/>
        <v>12</v>
      </c>
      <c r="AJ17" s="47">
        <f t="shared" si="39"/>
        <v>0</v>
      </c>
      <c r="AK17" s="47">
        <f t="shared" si="39"/>
        <v>0</v>
      </c>
      <c r="AL17" s="47">
        <f t="shared" si="39"/>
        <v>0</v>
      </c>
      <c r="AM17" s="47">
        <f t="shared" si="39"/>
        <v>0</v>
      </c>
      <c r="AN17" s="47">
        <f t="shared" si="39"/>
        <v>0</v>
      </c>
      <c r="AO17" s="47">
        <f t="shared" si="39"/>
        <v>0</v>
      </c>
      <c r="AP17" s="47">
        <f t="shared" si="39"/>
        <v>0</v>
      </c>
      <c r="AQ17" s="47">
        <f t="shared" si="39"/>
        <v>0</v>
      </c>
      <c r="AR17" s="47">
        <f t="shared" si="39"/>
        <v>0</v>
      </c>
      <c r="AS17" s="47">
        <f t="shared" si="39"/>
        <v>0</v>
      </c>
      <c r="AT17" s="47">
        <f t="shared" si="39"/>
        <v>0</v>
      </c>
      <c r="AU17" s="47">
        <f t="shared" si="39"/>
        <v>0</v>
      </c>
      <c r="AV17" s="47">
        <f t="shared" si="39"/>
        <v>0</v>
      </c>
      <c r="AW17" s="47">
        <f t="shared" si="39"/>
        <v>0</v>
      </c>
      <c r="AX17" s="47">
        <f t="shared" si="39"/>
        <v>0</v>
      </c>
      <c r="AY17" s="47">
        <f t="shared" si="39"/>
        <v>0</v>
      </c>
      <c r="AZ17" s="47">
        <f t="shared" si="39"/>
        <v>0</v>
      </c>
      <c r="BA17" s="47">
        <f t="shared" si="39"/>
        <v>0</v>
      </c>
      <c r="BB17" s="47">
        <f t="shared" si="39"/>
        <v>0</v>
      </c>
      <c r="BC17" s="47">
        <f t="shared" si="39"/>
        <v>0</v>
      </c>
      <c r="BD17" s="47">
        <f t="shared" si="39"/>
        <v>12</v>
      </c>
      <c r="BE17" s="47">
        <f t="shared" si="39"/>
        <v>12</v>
      </c>
      <c r="BF17" s="47">
        <f t="shared" si="39"/>
        <v>0</v>
      </c>
      <c r="BG17" s="47">
        <f t="shared" si="39"/>
        <v>0</v>
      </c>
    </row>
    <row r="18" spans="1:59" s="69" customFormat="1" ht="18" customHeight="1" x14ac:dyDescent="0.25">
      <c r="A18" s="62"/>
      <c r="B18" s="63"/>
      <c r="C18" s="79"/>
      <c r="D18" s="65"/>
      <c r="E18" s="65"/>
      <c r="F18" s="66"/>
      <c r="G18" s="99"/>
      <c r="H18" s="99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</row>
    <row r="19" spans="1:59" s="32" customFormat="1" ht="18" customHeight="1" x14ac:dyDescent="0.25">
      <c r="A19" s="44"/>
      <c r="B19" s="45" t="s">
        <v>38</v>
      </c>
      <c r="C19" s="80"/>
      <c r="D19" s="46"/>
      <c r="E19" s="46"/>
      <c r="F19" s="33"/>
      <c r="I19" s="34"/>
      <c r="J19" s="34"/>
      <c r="K19" s="35"/>
      <c r="L19" s="35"/>
      <c r="M19" s="35"/>
      <c r="N19" s="35"/>
      <c r="O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</row>
    <row r="22" spans="1:59" ht="18" customHeight="1" x14ac:dyDescent="0.25">
      <c r="B22" s="36"/>
    </row>
    <row r="23" spans="1:59" ht="18" customHeight="1" x14ac:dyDescent="0.25">
      <c r="B23" s="32"/>
    </row>
    <row r="24" spans="1:59" ht="18" customHeight="1" x14ac:dyDescent="0.25">
      <c r="B24" s="32"/>
    </row>
    <row r="25" spans="1:59" ht="18" customHeight="1" x14ac:dyDescent="0.25">
      <c r="B25" s="36"/>
    </row>
    <row r="26" spans="1:59" ht="18" customHeight="1" x14ac:dyDescent="0.25">
      <c r="B26" s="36"/>
    </row>
  </sheetData>
  <autoFilter ref="A8:BG15"/>
  <mergeCells count="18">
    <mergeCell ref="I7:J7"/>
    <mergeCell ref="K7:L7"/>
    <mergeCell ref="M7:N7"/>
    <mergeCell ref="AN7:AO7"/>
    <mergeCell ref="Q7:AD7"/>
    <mergeCell ref="AF7:AG7"/>
    <mergeCell ref="AH7:AI7"/>
    <mergeCell ref="AJ7:AK7"/>
    <mergeCell ref="AL7:AM7"/>
    <mergeCell ref="BB7:BC7"/>
    <mergeCell ref="BD7:BE7"/>
    <mergeCell ref="BF7:BG7"/>
    <mergeCell ref="AP7:AQ7"/>
    <mergeCell ref="AR7:AS7"/>
    <mergeCell ref="AT7:AU7"/>
    <mergeCell ref="AV7:AW7"/>
    <mergeCell ref="AX7:AY7"/>
    <mergeCell ref="AZ7:BA7"/>
  </mergeCells>
  <pageMargins left="0.7" right="0.7" top="0.75" bottom="0.75" header="0.3" footer="0.3"/>
  <pageSetup paperSize="9" scale="60" fitToHeight="0" orientation="landscape" r:id="rId1"/>
  <headerFooter>
    <oddHeader xml:space="preserve">&amp;R    Annexure-3 </oddHeader>
    <oddFooter>Page &amp;P of &amp;N</oddFooter>
  </headerFooter>
  <rowBreaks count="1" manualBreakCount="1">
    <brk id="33" max="16383" man="1"/>
  </rowBreaks>
  <colBreaks count="1" manualBreakCount="1">
    <brk id="1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12"/>
  <sheetViews>
    <sheetView view="pageBreakPreview" zoomScale="96" zoomScaleSheetLayoutView="96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Q1" sqref="Q1:BG1048576"/>
    </sheetView>
  </sheetViews>
  <sheetFormatPr defaultColWidth="9.140625" defaultRowHeight="18" customHeight="1" x14ac:dyDescent="0.25"/>
  <cols>
    <col min="1" max="1" width="8" style="122" customWidth="1"/>
    <col min="2" max="2" width="80.85546875" style="32" bestFit="1" customWidth="1"/>
    <col min="3" max="3" width="7.7109375" style="35" customWidth="1"/>
    <col min="4" max="5" width="11.7109375" style="123" customWidth="1"/>
    <col min="6" max="6" width="11.42578125" style="123" customWidth="1"/>
    <col min="7" max="7" width="12.28515625" style="134" customWidth="1"/>
    <col min="8" max="8" width="9.140625" style="134" customWidth="1"/>
    <col min="9" max="14" width="15" style="32" customWidth="1"/>
    <col min="15" max="15" width="12.42578125" style="32" customWidth="1"/>
    <col min="16" max="16" width="9.140625" style="32" customWidth="1"/>
    <col min="17" max="22" width="0" style="32" hidden="1" customWidth="1"/>
    <col min="23" max="28" width="9.140625" style="32" hidden="1" customWidth="1"/>
    <col min="29" max="31" width="0" style="32" hidden="1" customWidth="1"/>
    <col min="32" max="59" width="11.140625" style="32" hidden="1" customWidth="1"/>
    <col min="60" max="16384" width="9.140625" style="32"/>
  </cols>
  <sheetData>
    <row r="1" spans="1:59" ht="18" hidden="1" customHeight="1" x14ac:dyDescent="0.25">
      <c r="A1" s="22"/>
      <c r="B1" s="52" t="str">
        <f>'Summary Budget'!B1</f>
        <v>Feed the Future Bangladesh Aquaculture Activity  Sub-Grant Budget</v>
      </c>
      <c r="C1" s="144"/>
      <c r="D1" s="144"/>
      <c r="E1" s="144"/>
    </row>
    <row r="2" spans="1:59" ht="18" hidden="1" customHeight="1" x14ac:dyDescent="0.25">
      <c r="A2" s="22"/>
      <c r="B2" s="52" t="str">
        <f>'Summary Budget'!B2</f>
        <v>Name of Organization:</v>
      </c>
      <c r="C2" s="144"/>
      <c r="D2" s="144"/>
      <c r="E2" s="144"/>
    </row>
    <row r="3" spans="1:59" ht="18" hidden="1" customHeight="1" x14ac:dyDescent="0.25">
      <c r="A3" s="22"/>
      <c r="B3" s="52" t="str">
        <f>'Summary Budget'!B3</f>
        <v xml:space="preserve">Competition Reference Number: </v>
      </c>
      <c r="C3" s="144"/>
      <c r="D3" s="144"/>
      <c r="E3" s="144"/>
    </row>
    <row r="4" spans="1:59" ht="18" hidden="1" customHeight="1" x14ac:dyDescent="0.25">
      <c r="A4" s="22"/>
      <c r="B4" s="52" t="str">
        <f>'Summary Budget'!B4</f>
        <v>Activity Title:</v>
      </c>
      <c r="C4" s="144"/>
      <c r="D4" s="144"/>
      <c r="E4" s="144"/>
    </row>
    <row r="5" spans="1:59" ht="18" hidden="1" customHeight="1" x14ac:dyDescent="0.25">
      <c r="A5" s="22"/>
      <c r="B5" s="52" t="str">
        <f>'Summary Budget'!B5</f>
        <v>Period of Performance: DDMMYYYY to DDMMYYYY</v>
      </c>
      <c r="C5" s="144"/>
      <c r="D5" s="144"/>
      <c r="E5" s="144"/>
    </row>
    <row r="6" spans="1:59" ht="18" hidden="1" customHeight="1" x14ac:dyDescent="0.25">
      <c r="A6" s="22"/>
      <c r="B6" s="52"/>
      <c r="C6" s="144"/>
      <c r="D6" s="144"/>
      <c r="E6" s="144"/>
    </row>
    <row r="7" spans="1:59" ht="41.25" customHeight="1" x14ac:dyDescent="0.25">
      <c r="A7" s="22" t="s">
        <v>79</v>
      </c>
      <c r="D7" s="35"/>
      <c r="E7" s="159" t="s">
        <v>280</v>
      </c>
      <c r="F7" s="159" t="s">
        <v>279</v>
      </c>
      <c r="G7" s="135"/>
      <c r="H7" s="135"/>
      <c r="I7" s="172" t="s">
        <v>281</v>
      </c>
      <c r="J7" s="173"/>
      <c r="K7" s="174" t="s">
        <v>21</v>
      </c>
      <c r="L7" s="175"/>
      <c r="M7" s="176" t="s">
        <v>22</v>
      </c>
      <c r="N7" s="177"/>
      <c r="Q7" s="171" t="s">
        <v>2</v>
      </c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61"/>
      <c r="AF7" s="171" t="s">
        <v>3</v>
      </c>
      <c r="AG7" s="171"/>
      <c r="AH7" s="171" t="s">
        <v>4</v>
      </c>
      <c r="AI7" s="171"/>
      <c r="AJ7" s="171" t="s">
        <v>5</v>
      </c>
      <c r="AK7" s="171"/>
      <c r="AL7" s="171" t="s">
        <v>6</v>
      </c>
      <c r="AM7" s="171"/>
      <c r="AN7" s="171" t="s">
        <v>7</v>
      </c>
      <c r="AO7" s="171"/>
      <c r="AP7" s="171" t="s">
        <v>8</v>
      </c>
      <c r="AQ7" s="171"/>
      <c r="AR7" s="171" t="s">
        <v>9</v>
      </c>
      <c r="AS7" s="171"/>
      <c r="AT7" s="171" t="s">
        <v>10</v>
      </c>
      <c r="AU7" s="171"/>
      <c r="AV7" s="171" t="s">
        <v>11</v>
      </c>
      <c r="AW7" s="171"/>
      <c r="AX7" s="171" t="s">
        <v>12</v>
      </c>
      <c r="AY7" s="171"/>
      <c r="AZ7" s="171" t="s">
        <v>13</v>
      </c>
      <c r="BA7" s="171"/>
      <c r="BB7" s="171" t="s">
        <v>14</v>
      </c>
      <c r="BC7" s="171"/>
      <c r="BD7" s="171" t="s">
        <v>15</v>
      </c>
      <c r="BE7" s="171"/>
      <c r="BF7" s="171" t="s">
        <v>16</v>
      </c>
      <c r="BG7" s="171"/>
    </row>
    <row r="8" spans="1:59" s="36" customFormat="1" ht="39" customHeight="1" x14ac:dyDescent="0.25">
      <c r="A8" s="10" t="s">
        <v>17</v>
      </c>
      <c r="B8" s="139" t="s">
        <v>18</v>
      </c>
      <c r="C8" s="11" t="s">
        <v>17</v>
      </c>
      <c r="D8" s="155" t="s">
        <v>274</v>
      </c>
      <c r="E8" s="13" t="s">
        <v>43</v>
      </c>
      <c r="F8" s="13" t="s">
        <v>43</v>
      </c>
      <c r="G8" s="11" t="s">
        <v>19</v>
      </c>
      <c r="H8" s="11" t="s">
        <v>20</v>
      </c>
      <c r="I8" s="159" t="s">
        <v>280</v>
      </c>
      <c r="J8" s="159" t="s">
        <v>279</v>
      </c>
      <c r="K8" s="160" t="s">
        <v>280</v>
      </c>
      <c r="L8" s="160" t="s">
        <v>279</v>
      </c>
      <c r="M8" s="161" t="s">
        <v>280</v>
      </c>
      <c r="N8" s="161" t="s">
        <v>279</v>
      </c>
      <c r="O8" s="154" t="s">
        <v>278</v>
      </c>
      <c r="P8" s="23" t="s">
        <v>23</v>
      </c>
      <c r="Q8" s="53" t="s">
        <v>3</v>
      </c>
      <c r="R8" s="53" t="s">
        <v>4</v>
      </c>
      <c r="S8" s="53" t="s">
        <v>5</v>
      </c>
      <c r="T8" s="53" t="s">
        <v>6</v>
      </c>
      <c r="U8" s="53" t="s">
        <v>7</v>
      </c>
      <c r="V8" s="53" t="s">
        <v>8</v>
      </c>
      <c r="W8" s="53" t="s">
        <v>9</v>
      </c>
      <c r="X8" s="53" t="s">
        <v>10</v>
      </c>
      <c r="Y8" s="53" t="s">
        <v>11</v>
      </c>
      <c r="Z8" s="53" t="s">
        <v>12</v>
      </c>
      <c r="AA8" s="53" t="s">
        <v>13</v>
      </c>
      <c r="AB8" s="53" t="s">
        <v>14</v>
      </c>
      <c r="AC8" s="53" t="s">
        <v>24</v>
      </c>
      <c r="AD8" s="119" t="s">
        <v>16</v>
      </c>
      <c r="AE8" s="119" t="s">
        <v>25</v>
      </c>
      <c r="AF8" s="12" t="s">
        <v>21</v>
      </c>
      <c r="AG8" s="12" t="s">
        <v>22</v>
      </c>
      <c r="AH8" s="12" t="str">
        <f>AF8</f>
        <v>WorldFish</v>
      </c>
      <c r="AI8" s="12" t="str">
        <f t="shared" ref="AI8:BG8" si="0">AG8</f>
        <v>Sub-Grantee</v>
      </c>
      <c r="AJ8" s="12" t="str">
        <f t="shared" si="0"/>
        <v>WorldFish</v>
      </c>
      <c r="AK8" s="12" t="str">
        <f t="shared" si="0"/>
        <v>Sub-Grantee</v>
      </c>
      <c r="AL8" s="12" t="str">
        <f t="shared" si="0"/>
        <v>WorldFish</v>
      </c>
      <c r="AM8" s="12" t="str">
        <f t="shared" si="0"/>
        <v>Sub-Grantee</v>
      </c>
      <c r="AN8" s="12" t="str">
        <f t="shared" si="0"/>
        <v>WorldFish</v>
      </c>
      <c r="AO8" s="12" t="str">
        <f t="shared" si="0"/>
        <v>Sub-Grantee</v>
      </c>
      <c r="AP8" s="12" t="str">
        <f t="shared" si="0"/>
        <v>WorldFish</v>
      </c>
      <c r="AQ8" s="12" t="str">
        <f t="shared" si="0"/>
        <v>Sub-Grantee</v>
      </c>
      <c r="AR8" s="12" t="str">
        <f t="shared" si="0"/>
        <v>WorldFish</v>
      </c>
      <c r="AS8" s="12" t="str">
        <f t="shared" si="0"/>
        <v>Sub-Grantee</v>
      </c>
      <c r="AT8" s="12" t="str">
        <f t="shared" si="0"/>
        <v>WorldFish</v>
      </c>
      <c r="AU8" s="12" t="str">
        <f t="shared" si="0"/>
        <v>Sub-Grantee</v>
      </c>
      <c r="AV8" s="12" t="str">
        <f t="shared" si="0"/>
        <v>WorldFish</v>
      </c>
      <c r="AW8" s="12" t="str">
        <f t="shared" si="0"/>
        <v>Sub-Grantee</v>
      </c>
      <c r="AX8" s="12" t="str">
        <f t="shared" si="0"/>
        <v>WorldFish</v>
      </c>
      <c r="AY8" s="12" t="str">
        <f t="shared" si="0"/>
        <v>Sub-Grantee</v>
      </c>
      <c r="AZ8" s="12" t="str">
        <f t="shared" si="0"/>
        <v>WorldFish</v>
      </c>
      <c r="BA8" s="12" t="str">
        <f t="shared" si="0"/>
        <v>Sub-Grantee</v>
      </c>
      <c r="BB8" s="12" t="str">
        <f t="shared" si="0"/>
        <v>WorldFish</v>
      </c>
      <c r="BC8" s="12" t="str">
        <f t="shared" si="0"/>
        <v>Sub-Grantee</v>
      </c>
      <c r="BD8" s="12" t="str">
        <f t="shared" si="0"/>
        <v>WorldFish</v>
      </c>
      <c r="BE8" s="12" t="str">
        <f t="shared" si="0"/>
        <v>Sub-Grantee</v>
      </c>
      <c r="BF8" s="12" t="str">
        <f t="shared" si="0"/>
        <v>WorldFish</v>
      </c>
      <c r="BG8" s="12" t="str">
        <f t="shared" si="0"/>
        <v>Sub-Grantee</v>
      </c>
    </row>
    <row r="9" spans="1:59" s="36" customFormat="1" ht="18" customHeight="1" x14ac:dyDescent="0.25">
      <c r="A9" s="37" t="s">
        <v>80</v>
      </c>
      <c r="B9" s="140" t="s">
        <v>81</v>
      </c>
      <c r="C9" s="55"/>
      <c r="D9" s="137"/>
      <c r="E9" s="137"/>
      <c r="F9" s="137"/>
      <c r="G9" s="136"/>
      <c r="H9" s="136"/>
      <c r="I9" s="55">
        <f>IFERROR(ROUND((D9*E9),0),0)</f>
        <v>0</v>
      </c>
      <c r="J9" s="55">
        <f>IFERROR(ROUND((D9*F9),0),0)</f>
        <v>0</v>
      </c>
      <c r="K9" s="55">
        <f>IFERROR(ROUND(I9*G9,2),0)</f>
        <v>0</v>
      </c>
      <c r="L9" s="55">
        <f>IFERROR(ROUND(J9*G9,2),0)</f>
        <v>0</v>
      </c>
      <c r="M9" s="55">
        <f>IFERROR(ROUND(I9*H9,2),0)</f>
        <v>0</v>
      </c>
      <c r="N9" s="55">
        <f>IFERROR(ROUND(J9*H9,2),0)</f>
        <v>0</v>
      </c>
      <c r="O9" s="55"/>
      <c r="P9" s="71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119">
        <f>ROUND(SUM(Q9:AB9),2)</f>
        <v>0</v>
      </c>
      <c r="AD9" s="119">
        <f>ROUND((E9+F9)-AC9,2)</f>
        <v>0</v>
      </c>
      <c r="AE9" s="119"/>
      <c r="AF9" s="56">
        <f>IFERROR(ROUND((($D9*$Q9)*$G9),2),0)</f>
        <v>0</v>
      </c>
      <c r="AG9" s="56">
        <f>IFERROR(ROUND((($D9*$Q9)*$H9),2),0)</f>
        <v>0</v>
      </c>
      <c r="AH9" s="56">
        <f>IFERROR(ROUND((($D9*$R9)*$G9),2),0)</f>
        <v>0</v>
      </c>
      <c r="AI9" s="56">
        <f>IFERROR(ROUND((($D9*$R9)*$H9),2),0)</f>
        <v>0</v>
      </c>
      <c r="AJ9" s="56">
        <f>IFERROR(ROUND((($D9*$S9)*$G9),2),0)</f>
        <v>0</v>
      </c>
      <c r="AK9" s="56">
        <f>IFERROR(ROUND((($D9*$S9)*$H9),2),0)</f>
        <v>0</v>
      </c>
      <c r="AL9" s="56">
        <f>IFERROR(ROUND((($D9*$T9)*$G9),2),0)</f>
        <v>0</v>
      </c>
      <c r="AM9" s="56">
        <f>IFERROR(ROUND((($D9*$T9)*$H9),2),0)</f>
        <v>0</v>
      </c>
      <c r="AN9" s="56">
        <f>IFERROR(ROUND((($D9*$U9)*$G9),2),0)</f>
        <v>0</v>
      </c>
      <c r="AO9" s="56">
        <f>IFERROR(ROUND((($D9*$U9)*$H9),2),0)</f>
        <v>0</v>
      </c>
      <c r="AP9" s="56">
        <f>IFERROR(ROUND((($D9*$V9)*$G9),2),0)</f>
        <v>0</v>
      </c>
      <c r="AQ9" s="56">
        <f>IFERROR(ROUND((($D9*$V9)*$H9),2),0)</f>
        <v>0</v>
      </c>
      <c r="AR9" s="56">
        <f>IFERROR(ROUND((($D9*$W9)*$G9),2),0)</f>
        <v>0</v>
      </c>
      <c r="AS9" s="56">
        <f>IFERROR(ROUND((($D9*$W9)*$H9),2),0)</f>
        <v>0</v>
      </c>
      <c r="AT9" s="56">
        <f>IFERROR(ROUND((($D9*$X9)*$G9),2),0)</f>
        <v>0</v>
      </c>
      <c r="AU9" s="56">
        <f>IFERROR(ROUND((($D9*$X9)*$H9),2),0)</f>
        <v>0</v>
      </c>
      <c r="AV9" s="56">
        <f>IFERROR(ROUND((($D9*$Y9)*$G9),2),0)</f>
        <v>0</v>
      </c>
      <c r="AW9" s="56">
        <f>IFERROR(ROUND((($D9*$Y9)*$H9),2),0)</f>
        <v>0</v>
      </c>
      <c r="AX9" s="56">
        <f>IFERROR(ROUND((($D9*$Z9)*$G9),2),0)</f>
        <v>0</v>
      </c>
      <c r="AY9" s="56">
        <f>IFERROR(ROUND((($D9*$Z9)*$H9),2),0)</f>
        <v>0</v>
      </c>
      <c r="AZ9" s="56">
        <f>IFERROR(ROUND((($D9*$AA9)*$G9),2),0)</f>
        <v>0</v>
      </c>
      <c r="BA9" s="56">
        <f>IFERROR(ROUND((($D9*$AA9)*$H9),2),0)</f>
        <v>0</v>
      </c>
      <c r="BB9" s="56">
        <f>IFERROR(ROUND((($D9*$AB9)*$G9),2),0)</f>
        <v>0</v>
      </c>
      <c r="BC9" s="56">
        <f>IFERROR(ROUND((($D9*$AB9)*$H9),2),0)</f>
        <v>0</v>
      </c>
      <c r="BD9" s="119">
        <f>ROUND(AF9+AH9+AJ9+AL9+AN9+AP9+AR9+AT9+AV9+AX9+AZ9+BB9,2)</f>
        <v>0</v>
      </c>
      <c r="BE9" s="119">
        <f>ROUND(AG9+AI9+AK9+AM9+AO9+AQ9+AS9+AU9+AW9+AY9+BA9+BC9,2)</f>
        <v>0</v>
      </c>
      <c r="BF9" s="119">
        <f>ROUND((K9+L9)-BD9,2)</f>
        <v>0</v>
      </c>
      <c r="BG9" s="119">
        <f>ROUND((M9+N9)-BE9,2)</f>
        <v>0</v>
      </c>
    </row>
    <row r="10" spans="1:59" ht="18" customHeight="1" x14ac:dyDescent="0.25">
      <c r="A10" s="131" t="s">
        <v>82</v>
      </c>
      <c r="B10" s="132" t="s">
        <v>299</v>
      </c>
      <c r="C10" s="55"/>
      <c r="D10" s="137"/>
      <c r="E10" s="137"/>
      <c r="F10" s="137"/>
      <c r="G10" s="136"/>
      <c r="H10" s="136"/>
      <c r="I10" s="55">
        <f t="shared" ref="I10:I15" si="1">IFERROR(ROUND((D10*E10),0),0)</f>
        <v>0</v>
      </c>
      <c r="J10" s="55">
        <f t="shared" ref="J10:J15" si="2">IFERROR(ROUND((D10*F10),0),0)</f>
        <v>0</v>
      </c>
      <c r="K10" s="55">
        <f t="shared" ref="K10:K15" si="3">IFERROR(ROUND(I10*G10,2),0)</f>
        <v>0</v>
      </c>
      <c r="L10" s="55">
        <f t="shared" ref="L10:L15" si="4">IFERROR(ROUND(J10*G10,2),0)</f>
        <v>0</v>
      </c>
      <c r="M10" s="55">
        <f t="shared" ref="M10:M15" si="5">IFERROR(ROUND(I10*H10,2),0)</f>
        <v>0</v>
      </c>
      <c r="N10" s="55">
        <f t="shared" ref="N10:N15" si="6">IFERROR(ROUND(J10*H10,2),0)</f>
        <v>0</v>
      </c>
      <c r="O10" s="55"/>
      <c r="P10" s="71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158">
        <f t="shared" ref="AC10:AC15" si="7">ROUND(SUM(Q10:AB10),2)</f>
        <v>0</v>
      </c>
      <c r="AD10" s="158">
        <f t="shared" ref="AD10:AD15" si="8">ROUND((E10+F10)-AC10,2)</f>
        <v>0</v>
      </c>
      <c r="AE10" s="158"/>
      <c r="AF10" s="56">
        <f t="shared" ref="AF10:AF15" si="9">IFERROR(ROUND((($D10*$Q10)*$G10),2),0)</f>
        <v>0</v>
      </c>
      <c r="AG10" s="56">
        <f t="shared" ref="AG10:AG15" si="10">IFERROR(ROUND((($D10*$Q10)*$H10),2),0)</f>
        <v>0</v>
      </c>
      <c r="AH10" s="56">
        <f t="shared" ref="AH10:AH15" si="11">IFERROR(ROUND((($D10*$R10)*$G10),2),0)</f>
        <v>0</v>
      </c>
      <c r="AI10" s="56">
        <f t="shared" ref="AI10:AI15" si="12">IFERROR(ROUND((($D10*$R10)*$H10),2),0)</f>
        <v>0</v>
      </c>
      <c r="AJ10" s="56">
        <f t="shared" ref="AJ10:AJ15" si="13">IFERROR(ROUND((($D10*$S10)*$G10),2),0)</f>
        <v>0</v>
      </c>
      <c r="AK10" s="56">
        <f t="shared" ref="AK10:AK15" si="14">IFERROR(ROUND((($D10*$S10)*$H10),2),0)</f>
        <v>0</v>
      </c>
      <c r="AL10" s="56">
        <f t="shared" ref="AL10:AL15" si="15">IFERROR(ROUND((($D10*$T10)*$G10),2),0)</f>
        <v>0</v>
      </c>
      <c r="AM10" s="56">
        <f t="shared" ref="AM10:AM15" si="16">IFERROR(ROUND((($D10*$T10)*$H10),2),0)</f>
        <v>0</v>
      </c>
      <c r="AN10" s="56">
        <f t="shared" ref="AN10:AN15" si="17">IFERROR(ROUND((($D10*$U10)*$G10),2),0)</f>
        <v>0</v>
      </c>
      <c r="AO10" s="56">
        <f t="shared" ref="AO10:AO15" si="18">IFERROR(ROUND((($D10*$U10)*$H10),2),0)</f>
        <v>0</v>
      </c>
      <c r="AP10" s="56">
        <f t="shared" ref="AP10:AP15" si="19">IFERROR(ROUND((($D10*$V10)*$G10),2),0)</f>
        <v>0</v>
      </c>
      <c r="AQ10" s="56">
        <f t="shared" ref="AQ10:AQ15" si="20">IFERROR(ROUND((($D10*$V10)*$H10),2),0)</f>
        <v>0</v>
      </c>
      <c r="AR10" s="56">
        <f t="shared" ref="AR10:AR15" si="21">IFERROR(ROUND((($D10*$W10)*$G10),2),0)</f>
        <v>0</v>
      </c>
      <c r="AS10" s="56">
        <f t="shared" ref="AS10:AS15" si="22">IFERROR(ROUND((($D10*$W10)*$H10),2),0)</f>
        <v>0</v>
      </c>
      <c r="AT10" s="56">
        <f t="shared" ref="AT10:AT15" si="23">IFERROR(ROUND((($D10*$X10)*$G10),2),0)</f>
        <v>0</v>
      </c>
      <c r="AU10" s="56">
        <f t="shared" ref="AU10:AU15" si="24">IFERROR(ROUND((($D10*$X10)*$H10),2),0)</f>
        <v>0</v>
      </c>
      <c r="AV10" s="56">
        <f t="shared" ref="AV10:AV15" si="25">IFERROR(ROUND((($D10*$Y10)*$G10),2),0)</f>
        <v>0</v>
      </c>
      <c r="AW10" s="56">
        <f t="shared" ref="AW10:AW15" si="26">IFERROR(ROUND((($D10*$Y10)*$H10),2),0)</f>
        <v>0</v>
      </c>
      <c r="AX10" s="56">
        <f t="shared" ref="AX10:AX15" si="27">IFERROR(ROUND((($D10*$Z10)*$G10),2),0)</f>
        <v>0</v>
      </c>
      <c r="AY10" s="56">
        <f t="shared" ref="AY10:AY15" si="28">IFERROR(ROUND((($D10*$Z10)*$H10),2),0)</f>
        <v>0</v>
      </c>
      <c r="AZ10" s="56">
        <f t="shared" ref="AZ10:AZ15" si="29">IFERROR(ROUND((($D10*$AA10)*$G10),2),0)</f>
        <v>0</v>
      </c>
      <c r="BA10" s="56">
        <f t="shared" ref="BA10:BA15" si="30">IFERROR(ROUND((($D10*$AA10)*$H10),2),0)</f>
        <v>0</v>
      </c>
      <c r="BB10" s="56">
        <f t="shared" ref="BB10:BB15" si="31">IFERROR(ROUND((($D10*$AB10)*$G10),2),0)</f>
        <v>0</v>
      </c>
      <c r="BC10" s="56">
        <f t="shared" ref="BC10:BC15" si="32">IFERROR(ROUND((($D10*$AB10)*$H10),2),0)</f>
        <v>0</v>
      </c>
      <c r="BD10" s="158">
        <f t="shared" ref="BD10:BD15" si="33">ROUND(AF10+AH10+AJ10+AL10+AN10+AP10+AR10+AT10+AV10+AX10+AZ10+BB10,2)</f>
        <v>0</v>
      </c>
      <c r="BE10" s="158">
        <f t="shared" ref="BE10:BE15" si="34">ROUND(AG10+AI10+AK10+AM10+AO10+AQ10+AS10+AU10+AW10+AY10+BA10+BC10,2)</f>
        <v>0</v>
      </c>
      <c r="BF10" s="158">
        <f t="shared" ref="BF10:BF15" si="35">ROUND((K10+L10)-BD10,2)</f>
        <v>0</v>
      </c>
      <c r="BG10" s="158">
        <f t="shared" ref="BG10:BG15" si="36">ROUND((M10+N10)-BE10,2)</f>
        <v>0</v>
      </c>
    </row>
    <row r="11" spans="1:59" ht="18.600000000000001" customHeight="1" x14ac:dyDescent="0.25">
      <c r="A11" s="37" t="s">
        <v>145</v>
      </c>
      <c r="B11" s="25" t="s">
        <v>294</v>
      </c>
      <c r="C11" s="55"/>
      <c r="D11" s="137">
        <v>1000</v>
      </c>
      <c r="E11" s="137">
        <v>1</v>
      </c>
      <c r="F11" s="137"/>
      <c r="G11" s="136">
        <v>1</v>
      </c>
      <c r="H11" s="136"/>
      <c r="I11" s="55">
        <f t="shared" si="1"/>
        <v>1000</v>
      </c>
      <c r="J11" s="55">
        <f t="shared" si="2"/>
        <v>0</v>
      </c>
      <c r="K11" s="55">
        <f t="shared" si="3"/>
        <v>1000</v>
      </c>
      <c r="L11" s="55">
        <f t="shared" si="4"/>
        <v>0</v>
      </c>
      <c r="M11" s="55">
        <f t="shared" si="5"/>
        <v>0</v>
      </c>
      <c r="N11" s="55">
        <f t="shared" si="6"/>
        <v>0</v>
      </c>
      <c r="O11" s="55"/>
      <c r="P11" s="71"/>
      <c r="Q11" s="56">
        <v>1</v>
      </c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158">
        <f t="shared" si="7"/>
        <v>1</v>
      </c>
      <c r="AD11" s="158">
        <f t="shared" si="8"/>
        <v>0</v>
      </c>
      <c r="AE11" s="158"/>
      <c r="AF11" s="56">
        <f t="shared" si="9"/>
        <v>1000</v>
      </c>
      <c r="AG11" s="56">
        <f t="shared" si="10"/>
        <v>0</v>
      </c>
      <c r="AH11" s="56">
        <f t="shared" si="11"/>
        <v>0</v>
      </c>
      <c r="AI11" s="56">
        <f t="shared" si="12"/>
        <v>0</v>
      </c>
      <c r="AJ11" s="56">
        <f t="shared" si="13"/>
        <v>0</v>
      </c>
      <c r="AK11" s="56">
        <f t="shared" si="14"/>
        <v>0</v>
      </c>
      <c r="AL11" s="56">
        <f t="shared" si="15"/>
        <v>0</v>
      </c>
      <c r="AM11" s="56">
        <f t="shared" si="16"/>
        <v>0</v>
      </c>
      <c r="AN11" s="56">
        <f t="shared" si="17"/>
        <v>0</v>
      </c>
      <c r="AO11" s="56">
        <f t="shared" si="18"/>
        <v>0</v>
      </c>
      <c r="AP11" s="56">
        <f t="shared" si="19"/>
        <v>0</v>
      </c>
      <c r="AQ11" s="56">
        <f t="shared" si="20"/>
        <v>0</v>
      </c>
      <c r="AR11" s="56">
        <f t="shared" si="21"/>
        <v>0</v>
      </c>
      <c r="AS11" s="56">
        <f t="shared" si="22"/>
        <v>0</v>
      </c>
      <c r="AT11" s="56">
        <f t="shared" si="23"/>
        <v>0</v>
      </c>
      <c r="AU11" s="56">
        <f t="shared" si="24"/>
        <v>0</v>
      </c>
      <c r="AV11" s="56">
        <f t="shared" si="25"/>
        <v>0</v>
      </c>
      <c r="AW11" s="56">
        <f t="shared" si="26"/>
        <v>0</v>
      </c>
      <c r="AX11" s="56">
        <f t="shared" si="27"/>
        <v>0</v>
      </c>
      <c r="AY11" s="56">
        <f t="shared" si="28"/>
        <v>0</v>
      </c>
      <c r="AZ11" s="56">
        <f t="shared" si="29"/>
        <v>0</v>
      </c>
      <c r="BA11" s="56">
        <f t="shared" si="30"/>
        <v>0</v>
      </c>
      <c r="BB11" s="56">
        <f t="shared" si="31"/>
        <v>0</v>
      </c>
      <c r="BC11" s="56">
        <f t="shared" si="32"/>
        <v>0</v>
      </c>
      <c r="BD11" s="158">
        <f t="shared" si="33"/>
        <v>1000</v>
      </c>
      <c r="BE11" s="158">
        <f t="shared" si="34"/>
        <v>0</v>
      </c>
      <c r="BF11" s="158">
        <f t="shared" si="35"/>
        <v>0</v>
      </c>
      <c r="BG11" s="158">
        <f t="shared" si="36"/>
        <v>0</v>
      </c>
    </row>
    <row r="12" spans="1:59" ht="18.600000000000001" customHeight="1" x14ac:dyDescent="0.25">
      <c r="A12" s="37" t="s">
        <v>146</v>
      </c>
      <c r="B12" s="25" t="s">
        <v>295</v>
      </c>
      <c r="C12" s="55"/>
      <c r="D12" s="137"/>
      <c r="E12" s="137"/>
      <c r="F12" s="137"/>
      <c r="G12" s="136"/>
      <c r="H12" s="136"/>
      <c r="I12" s="55"/>
      <c r="J12" s="55"/>
      <c r="K12" s="55"/>
      <c r="L12" s="55"/>
      <c r="M12" s="55"/>
      <c r="N12" s="55"/>
      <c r="O12" s="55"/>
      <c r="P12" s="71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170"/>
      <c r="AD12" s="170"/>
      <c r="AE12" s="170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170"/>
      <c r="BE12" s="170"/>
      <c r="BF12" s="170"/>
      <c r="BG12" s="170"/>
    </row>
    <row r="13" spans="1:59" ht="18.600000000000001" customHeight="1" x14ac:dyDescent="0.25">
      <c r="A13" s="37" t="s">
        <v>291</v>
      </c>
      <c r="B13" s="25" t="s">
        <v>296</v>
      </c>
      <c r="C13" s="55"/>
      <c r="D13" s="137"/>
      <c r="E13" s="137"/>
      <c r="F13" s="137"/>
      <c r="G13" s="136"/>
      <c r="H13" s="136"/>
      <c r="I13" s="55"/>
      <c r="J13" s="55"/>
      <c r="K13" s="55"/>
      <c r="L13" s="55"/>
      <c r="M13" s="55"/>
      <c r="N13" s="55"/>
      <c r="O13" s="55"/>
      <c r="P13" s="71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170"/>
      <c r="AD13" s="170"/>
      <c r="AE13" s="170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170"/>
      <c r="BE13" s="170"/>
      <c r="BF13" s="170"/>
      <c r="BG13" s="170"/>
    </row>
    <row r="14" spans="1:59" ht="18.600000000000001" customHeight="1" x14ac:dyDescent="0.25">
      <c r="A14" s="37" t="s">
        <v>292</v>
      </c>
      <c r="B14" s="25" t="s">
        <v>297</v>
      </c>
      <c r="C14" s="55"/>
      <c r="D14" s="137"/>
      <c r="E14" s="137"/>
      <c r="F14" s="137"/>
      <c r="G14" s="136"/>
      <c r="H14" s="136"/>
      <c r="I14" s="55"/>
      <c r="J14" s="55"/>
      <c r="K14" s="55"/>
      <c r="L14" s="55"/>
      <c r="M14" s="55"/>
      <c r="N14" s="55"/>
      <c r="O14" s="55"/>
      <c r="P14" s="71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170"/>
      <c r="AD14" s="170"/>
      <c r="AE14" s="170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170"/>
      <c r="BE14" s="170"/>
      <c r="BF14" s="170"/>
      <c r="BG14" s="170"/>
    </row>
    <row r="15" spans="1:59" ht="18" customHeight="1" x14ac:dyDescent="0.25">
      <c r="A15" s="37" t="s">
        <v>293</v>
      </c>
      <c r="B15" s="25" t="s">
        <v>298</v>
      </c>
      <c r="C15" s="55"/>
      <c r="D15" s="137">
        <v>1000</v>
      </c>
      <c r="E15" s="137"/>
      <c r="F15" s="137">
        <v>1</v>
      </c>
      <c r="G15" s="136"/>
      <c r="H15" s="136">
        <v>1</v>
      </c>
      <c r="I15" s="55">
        <f t="shared" si="1"/>
        <v>0</v>
      </c>
      <c r="J15" s="55">
        <f t="shared" si="2"/>
        <v>1000</v>
      </c>
      <c r="K15" s="55">
        <f t="shared" si="3"/>
        <v>0</v>
      </c>
      <c r="L15" s="55">
        <f t="shared" si="4"/>
        <v>0</v>
      </c>
      <c r="M15" s="55">
        <f t="shared" si="5"/>
        <v>0</v>
      </c>
      <c r="N15" s="55">
        <f t="shared" si="6"/>
        <v>1000</v>
      </c>
      <c r="O15" s="55"/>
      <c r="P15" s="71"/>
      <c r="Q15" s="56">
        <v>1</v>
      </c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158">
        <f t="shared" si="7"/>
        <v>1</v>
      </c>
      <c r="AD15" s="158">
        <f t="shared" si="8"/>
        <v>0</v>
      </c>
      <c r="AE15" s="158"/>
      <c r="AF15" s="56">
        <f t="shared" si="9"/>
        <v>0</v>
      </c>
      <c r="AG15" s="56">
        <f t="shared" si="10"/>
        <v>1000</v>
      </c>
      <c r="AH15" s="56">
        <f t="shared" si="11"/>
        <v>0</v>
      </c>
      <c r="AI15" s="56">
        <f t="shared" si="12"/>
        <v>0</v>
      </c>
      <c r="AJ15" s="56">
        <f t="shared" si="13"/>
        <v>0</v>
      </c>
      <c r="AK15" s="56">
        <f t="shared" si="14"/>
        <v>0</v>
      </c>
      <c r="AL15" s="56">
        <f t="shared" si="15"/>
        <v>0</v>
      </c>
      <c r="AM15" s="56">
        <f t="shared" si="16"/>
        <v>0</v>
      </c>
      <c r="AN15" s="56">
        <f t="shared" si="17"/>
        <v>0</v>
      </c>
      <c r="AO15" s="56">
        <f t="shared" si="18"/>
        <v>0</v>
      </c>
      <c r="AP15" s="56">
        <f t="shared" si="19"/>
        <v>0</v>
      </c>
      <c r="AQ15" s="56">
        <f t="shared" si="20"/>
        <v>0</v>
      </c>
      <c r="AR15" s="56">
        <f t="shared" si="21"/>
        <v>0</v>
      </c>
      <c r="AS15" s="56">
        <f t="shared" si="22"/>
        <v>0</v>
      </c>
      <c r="AT15" s="56">
        <f t="shared" si="23"/>
        <v>0</v>
      </c>
      <c r="AU15" s="56">
        <f t="shared" si="24"/>
        <v>0</v>
      </c>
      <c r="AV15" s="56">
        <f t="shared" si="25"/>
        <v>0</v>
      </c>
      <c r="AW15" s="56">
        <f t="shared" si="26"/>
        <v>0</v>
      </c>
      <c r="AX15" s="56">
        <f t="shared" si="27"/>
        <v>0</v>
      </c>
      <c r="AY15" s="56">
        <f t="shared" si="28"/>
        <v>0</v>
      </c>
      <c r="AZ15" s="56">
        <f t="shared" si="29"/>
        <v>0</v>
      </c>
      <c r="BA15" s="56">
        <f t="shared" si="30"/>
        <v>0</v>
      </c>
      <c r="BB15" s="56">
        <f t="shared" si="31"/>
        <v>0</v>
      </c>
      <c r="BC15" s="56">
        <f t="shared" si="32"/>
        <v>0</v>
      </c>
      <c r="BD15" s="158">
        <f t="shared" si="33"/>
        <v>0</v>
      </c>
      <c r="BE15" s="158">
        <f t="shared" si="34"/>
        <v>1000</v>
      </c>
      <c r="BF15" s="158">
        <f t="shared" si="35"/>
        <v>0</v>
      </c>
      <c r="BG15" s="158">
        <f t="shared" si="36"/>
        <v>0</v>
      </c>
    </row>
    <row r="16" spans="1:59" s="36" customFormat="1" ht="18" customHeight="1" x14ac:dyDescent="0.25">
      <c r="A16" s="58"/>
      <c r="B16" s="40" t="s">
        <v>300</v>
      </c>
      <c r="C16" s="47"/>
      <c r="D16" s="138"/>
      <c r="E16" s="138"/>
      <c r="F16" s="138"/>
      <c r="G16" s="42">
        <f>IFERROR((K16+L16)/(I16+J16),0)</f>
        <v>0.5</v>
      </c>
      <c r="H16" s="42">
        <f>IFERROR((M16+N16)/(I16+J16),0)</f>
        <v>0.5</v>
      </c>
      <c r="I16" s="12">
        <f t="shared" ref="I16:BG16" si="37">ROUND(SUBTOTAL(9,I10:I15),0)</f>
        <v>1000</v>
      </c>
      <c r="J16" s="12">
        <f t="shared" si="37"/>
        <v>1000</v>
      </c>
      <c r="K16" s="12">
        <f t="shared" si="37"/>
        <v>1000</v>
      </c>
      <c r="L16" s="12">
        <f t="shared" si="37"/>
        <v>0</v>
      </c>
      <c r="M16" s="12">
        <f t="shared" si="37"/>
        <v>0</v>
      </c>
      <c r="N16" s="12">
        <f t="shared" si="37"/>
        <v>1000</v>
      </c>
      <c r="O16" s="12">
        <f t="shared" si="37"/>
        <v>0</v>
      </c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>
        <f t="shared" si="37"/>
        <v>1000</v>
      </c>
      <c r="AG16" s="12">
        <f t="shared" si="37"/>
        <v>1000</v>
      </c>
      <c r="AH16" s="12">
        <f t="shared" si="37"/>
        <v>0</v>
      </c>
      <c r="AI16" s="12">
        <f t="shared" si="37"/>
        <v>0</v>
      </c>
      <c r="AJ16" s="12">
        <f t="shared" si="37"/>
        <v>0</v>
      </c>
      <c r="AK16" s="12">
        <f t="shared" si="37"/>
        <v>0</v>
      </c>
      <c r="AL16" s="12">
        <f t="shared" si="37"/>
        <v>0</v>
      </c>
      <c r="AM16" s="12">
        <f t="shared" si="37"/>
        <v>0</v>
      </c>
      <c r="AN16" s="12">
        <f t="shared" si="37"/>
        <v>0</v>
      </c>
      <c r="AO16" s="12">
        <f t="shared" si="37"/>
        <v>0</v>
      </c>
      <c r="AP16" s="12">
        <f t="shared" si="37"/>
        <v>0</v>
      </c>
      <c r="AQ16" s="12">
        <f t="shared" si="37"/>
        <v>0</v>
      </c>
      <c r="AR16" s="12">
        <f t="shared" si="37"/>
        <v>0</v>
      </c>
      <c r="AS16" s="12">
        <f t="shared" si="37"/>
        <v>0</v>
      </c>
      <c r="AT16" s="12">
        <f t="shared" si="37"/>
        <v>0</v>
      </c>
      <c r="AU16" s="12">
        <f t="shared" si="37"/>
        <v>0</v>
      </c>
      <c r="AV16" s="12">
        <f t="shared" si="37"/>
        <v>0</v>
      </c>
      <c r="AW16" s="12">
        <f t="shared" si="37"/>
        <v>0</v>
      </c>
      <c r="AX16" s="12">
        <f t="shared" si="37"/>
        <v>0</v>
      </c>
      <c r="AY16" s="12">
        <f t="shared" si="37"/>
        <v>0</v>
      </c>
      <c r="AZ16" s="12">
        <f t="shared" si="37"/>
        <v>0</v>
      </c>
      <c r="BA16" s="12">
        <f t="shared" si="37"/>
        <v>0</v>
      </c>
      <c r="BB16" s="12">
        <f t="shared" si="37"/>
        <v>0</v>
      </c>
      <c r="BC16" s="12">
        <f t="shared" si="37"/>
        <v>0</v>
      </c>
      <c r="BD16" s="12">
        <f t="shared" si="37"/>
        <v>1000</v>
      </c>
      <c r="BE16" s="12">
        <f t="shared" si="37"/>
        <v>1000</v>
      </c>
      <c r="BF16" s="12">
        <f t="shared" si="37"/>
        <v>0</v>
      </c>
      <c r="BG16" s="12">
        <f t="shared" si="37"/>
        <v>0</v>
      </c>
    </row>
    <row r="17" spans="1:59" ht="18" customHeight="1" x14ac:dyDescent="0.25">
      <c r="A17" s="131" t="s">
        <v>83</v>
      </c>
      <c r="B17" s="132" t="s">
        <v>230</v>
      </c>
      <c r="C17" s="55"/>
      <c r="D17" s="137"/>
      <c r="E17" s="137"/>
      <c r="F17" s="137"/>
      <c r="G17" s="136"/>
      <c r="H17" s="136"/>
      <c r="I17" s="55">
        <f t="shared" ref="I17:I22" si="38">IFERROR(ROUND((D17*E17),0),0)</f>
        <v>0</v>
      </c>
      <c r="J17" s="55">
        <f t="shared" ref="J17:J22" si="39">IFERROR(ROUND((D17*F17),0),0)</f>
        <v>0</v>
      </c>
      <c r="K17" s="55">
        <f t="shared" ref="K17:K22" si="40">IFERROR(ROUND(I17*G17,2),0)</f>
        <v>0</v>
      </c>
      <c r="L17" s="55">
        <f t="shared" ref="L17:L22" si="41">IFERROR(ROUND(J17*G17,2),0)</f>
        <v>0</v>
      </c>
      <c r="M17" s="55">
        <f t="shared" ref="M17:M22" si="42">IFERROR(ROUND(I17*H17,2),0)</f>
        <v>0</v>
      </c>
      <c r="N17" s="55">
        <f t="shared" ref="N17:N22" si="43">IFERROR(ROUND(J17*H17,2),0)</f>
        <v>0</v>
      </c>
      <c r="O17" s="55"/>
      <c r="P17" s="71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158">
        <f t="shared" ref="AC17:AC22" si="44">ROUND(SUM(Q17:AB17),2)</f>
        <v>0</v>
      </c>
      <c r="AD17" s="158">
        <f t="shared" ref="AD17:AD22" si="45">ROUND((E17+F17)-AC17,2)</f>
        <v>0</v>
      </c>
      <c r="AE17" s="158"/>
      <c r="AF17" s="56">
        <f t="shared" ref="AF17:AF22" si="46">IFERROR(ROUND((($D17*$Q17)*$G17),2),0)</f>
        <v>0</v>
      </c>
      <c r="AG17" s="56">
        <f t="shared" ref="AG17:AG22" si="47">IFERROR(ROUND((($D17*$Q17)*$H17),2),0)</f>
        <v>0</v>
      </c>
      <c r="AH17" s="56">
        <f t="shared" ref="AH17:AH22" si="48">IFERROR(ROUND((($D17*$R17)*$G17),2),0)</f>
        <v>0</v>
      </c>
      <c r="AI17" s="56">
        <f t="shared" ref="AI17:AI22" si="49">IFERROR(ROUND((($D17*$R17)*$H17),2),0)</f>
        <v>0</v>
      </c>
      <c r="AJ17" s="56">
        <f t="shared" ref="AJ17:AJ22" si="50">IFERROR(ROUND((($D17*$S17)*$G17),2),0)</f>
        <v>0</v>
      </c>
      <c r="AK17" s="56">
        <f t="shared" ref="AK17:AK22" si="51">IFERROR(ROUND((($D17*$S17)*$H17),2),0)</f>
        <v>0</v>
      </c>
      <c r="AL17" s="56">
        <f t="shared" ref="AL17:AL22" si="52">IFERROR(ROUND((($D17*$T17)*$G17),2),0)</f>
        <v>0</v>
      </c>
      <c r="AM17" s="56">
        <f t="shared" ref="AM17:AM22" si="53">IFERROR(ROUND((($D17*$T17)*$H17),2),0)</f>
        <v>0</v>
      </c>
      <c r="AN17" s="56">
        <f t="shared" ref="AN17:AN22" si="54">IFERROR(ROUND((($D17*$U17)*$G17),2),0)</f>
        <v>0</v>
      </c>
      <c r="AO17" s="56">
        <f t="shared" ref="AO17:AO22" si="55">IFERROR(ROUND((($D17*$U17)*$H17),2),0)</f>
        <v>0</v>
      </c>
      <c r="AP17" s="56">
        <f t="shared" ref="AP17:AP22" si="56">IFERROR(ROUND((($D17*$V17)*$G17),2),0)</f>
        <v>0</v>
      </c>
      <c r="AQ17" s="56">
        <f t="shared" ref="AQ17:AQ22" si="57">IFERROR(ROUND((($D17*$V17)*$H17),2),0)</f>
        <v>0</v>
      </c>
      <c r="AR17" s="56">
        <f t="shared" ref="AR17:AR22" si="58">IFERROR(ROUND((($D17*$W17)*$G17),2),0)</f>
        <v>0</v>
      </c>
      <c r="AS17" s="56">
        <f t="shared" ref="AS17:AS22" si="59">IFERROR(ROUND((($D17*$W17)*$H17),2),0)</f>
        <v>0</v>
      </c>
      <c r="AT17" s="56">
        <f t="shared" ref="AT17:AT22" si="60">IFERROR(ROUND((($D17*$X17)*$G17),2),0)</f>
        <v>0</v>
      </c>
      <c r="AU17" s="56">
        <f t="shared" ref="AU17:AU22" si="61">IFERROR(ROUND((($D17*$X17)*$H17),2),0)</f>
        <v>0</v>
      </c>
      <c r="AV17" s="56">
        <f t="shared" ref="AV17:AV22" si="62">IFERROR(ROUND((($D17*$Y17)*$G17),2),0)</f>
        <v>0</v>
      </c>
      <c r="AW17" s="56">
        <f t="shared" ref="AW17:AW22" si="63">IFERROR(ROUND((($D17*$Y17)*$H17),2),0)</f>
        <v>0</v>
      </c>
      <c r="AX17" s="56">
        <f t="shared" ref="AX17:AX22" si="64">IFERROR(ROUND((($D17*$Z17)*$G17),2),0)</f>
        <v>0</v>
      </c>
      <c r="AY17" s="56">
        <f t="shared" ref="AY17:AY22" si="65">IFERROR(ROUND((($D17*$Z17)*$H17),2),0)</f>
        <v>0</v>
      </c>
      <c r="AZ17" s="56">
        <f t="shared" ref="AZ17:AZ22" si="66">IFERROR(ROUND((($D17*$AA17)*$G17),2),0)</f>
        <v>0</v>
      </c>
      <c r="BA17" s="56">
        <f t="shared" ref="BA17:BA22" si="67">IFERROR(ROUND((($D17*$AA17)*$H17),2),0)</f>
        <v>0</v>
      </c>
      <c r="BB17" s="56">
        <f t="shared" ref="BB17:BB22" si="68">IFERROR(ROUND((($D17*$AB17)*$G17),2),0)</f>
        <v>0</v>
      </c>
      <c r="BC17" s="56">
        <f t="shared" ref="BC17:BC22" si="69">IFERROR(ROUND((($D17*$AB17)*$H17),2),0)</f>
        <v>0</v>
      </c>
      <c r="BD17" s="158">
        <f t="shared" ref="BD17:BD22" si="70">ROUND(AF17+AH17+AJ17+AL17+AN17+AP17+AR17+AT17+AV17+AX17+AZ17+BB17,2)</f>
        <v>0</v>
      </c>
      <c r="BE17" s="158">
        <f t="shared" ref="BE17:BE22" si="71">ROUND(AG17+AI17+AK17+AM17+AO17+AQ17+AS17+AU17+AW17+AY17+BA17+BC17,2)</f>
        <v>0</v>
      </c>
      <c r="BF17" s="158">
        <f t="shared" ref="BF17:BF22" si="72">ROUND((K17+L17)-BD17,2)</f>
        <v>0</v>
      </c>
      <c r="BG17" s="158">
        <f t="shared" ref="BG17:BG22" si="73">ROUND((M17+N17)-BE17,2)</f>
        <v>0</v>
      </c>
    </row>
    <row r="18" spans="1:59" ht="18" customHeight="1" x14ac:dyDescent="0.25">
      <c r="A18" s="37" t="s">
        <v>168</v>
      </c>
      <c r="B18" s="25" t="s">
        <v>294</v>
      </c>
      <c r="C18" s="55"/>
      <c r="D18" s="137"/>
      <c r="E18" s="137"/>
      <c r="F18" s="137"/>
      <c r="G18" s="136"/>
      <c r="H18" s="136"/>
      <c r="I18" s="55">
        <f t="shared" si="38"/>
        <v>0</v>
      </c>
      <c r="J18" s="55">
        <f t="shared" si="39"/>
        <v>0</v>
      </c>
      <c r="K18" s="55">
        <f t="shared" si="40"/>
        <v>0</v>
      </c>
      <c r="L18" s="55">
        <f t="shared" si="41"/>
        <v>0</v>
      </c>
      <c r="M18" s="55">
        <f t="shared" si="42"/>
        <v>0</v>
      </c>
      <c r="N18" s="55">
        <f t="shared" si="43"/>
        <v>0</v>
      </c>
      <c r="O18" s="55"/>
      <c r="P18" s="71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158">
        <f t="shared" si="44"/>
        <v>0</v>
      </c>
      <c r="AD18" s="158">
        <f t="shared" si="45"/>
        <v>0</v>
      </c>
      <c r="AE18" s="158"/>
      <c r="AF18" s="56">
        <f t="shared" si="46"/>
        <v>0</v>
      </c>
      <c r="AG18" s="56">
        <f t="shared" si="47"/>
        <v>0</v>
      </c>
      <c r="AH18" s="56">
        <f t="shared" si="48"/>
        <v>0</v>
      </c>
      <c r="AI18" s="56">
        <f t="shared" si="49"/>
        <v>0</v>
      </c>
      <c r="AJ18" s="56">
        <f t="shared" si="50"/>
        <v>0</v>
      </c>
      <c r="AK18" s="56">
        <f t="shared" si="51"/>
        <v>0</v>
      </c>
      <c r="AL18" s="56">
        <f t="shared" si="52"/>
        <v>0</v>
      </c>
      <c r="AM18" s="56">
        <f t="shared" si="53"/>
        <v>0</v>
      </c>
      <c r="AN18" s="56">
        <f t="shared" si="54"/>
        <v>0</v>
      </c>
      <c r="AO18" s="56">
        <f t="shared" si="55"/>
        <v>0</v>
      </c>
      <c r="AP18" s="56">
        <f t="shared" si="56"/>
        <v>0</v>
      </c>
      <c r="AQ18" s="56">
        <f t="shared" si="57"/>
        <v>0</v>
      </c>
      <c r="AR18" s="56">
        <f t="shared" si="58"/>
        <v>0</v>
      </c>
      <c r="AS18" s="56">
        <f t="shared" si="59"/>
        <v>0</v>
      </c>
      <c r="AT18" s="56">
        <f t="shared" si="60"/>
        <v>0</v>
      </c>
      <c r="AU18" s="56">
        <f t="shared" si="61"/>
        <v>0</v>
      </c>
      <c r="AV18" s="56">
        <f t="shared" si="62"/>
        <v>0</v>
      </c>
      <c r="AW18" s="56">
        <f t="shared" si="63"/>
        <v>0</v>
      </c>
      <c r="AX18" s="56">
        <f t="shared" si="64"/>
        <v>0</v>
      </c>
      <c r="AY18" s="56">
        <f t="shared" si="65"/>
        <v>0</v>
      </c>
      <c r="AZ18" s="56">
        <f t="shared" si="66"/>
        <v>0</v>
      </c>
      <c r="BA18" s="56">
        <f t="shared" si="67"/>
        <v>0</v>
      </c>
      <c r="BB18" s="56">
        <f t="shared" si="68"/>
        <v>0</v>
      </c>
      <c r="BC18" s="56">
        <f t="shared" si="69"/>
        <v>0</v>
      </c>
      <c r="BD18" s="158">
        <f t="shared" si="70"/>
        <v>0</v>
      </c>
      <c r="BE18" s="158">
        <f t="shared" si="71"/>
        <v>0</v>
      </c>
      <c r="BF18" s="158">
        <f t="shared" si="72"/>
        <v>0</v>
      </c>
      <c r="BG18" s="158">
        <f t="shared" si="73"/>
        <v>0</v>
      </c>
    </row>
    <row r="19" spans="1:59" ht="18" customHeight="1" x14ac:dyDescent="0.25">
      <c r="A19" s="37" t="s">
        <v>169</v>
      </c>
      <c r="B19" s="25" t="s">
        <v>295</v>
      </c>
      <c r="C19" s="55"/>
      <c r="D19" s="137"/>
      <c r="E19" s="137"/>
      <c r="F19" s="137"/>
      <c r="G19" s="136"/>
      <c r="H19" s="136"/>
      <c r="I19" s="55">
        <f t="shared" si="38"/>
        <v>0</v>
      </c>
      <c r="J19" s="55">
        <f t="shared" si="39"/>
        <v>0</v>
      </c>
      <c r="K19" s="55">
        <f t="shared" si="40"/>
        <v>0</v>
      </c>
      <c r="L19" s="55">
        <f t="shared" si="41"/>
        <v>0</v>
      </c>
      <c r="M19" s="55">
        <f t="shared" si="42"/>
        <v>0</v>
      </c>
      <c r="N19" s="55">
        <f t="shared" si="43"/>
        <v>0</v>
      </c>
      <c r="O19" s="55"/>
      <c r="P19" s="71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158">
        <f t="shared" si="44"/>
        <v>0</v>
      </c>
      <c r="AD19" s="158">
        <f t="shared" si="45"/>
        <v>0</v>
      </c>
      <c r="AE19" s="158"/>
      <c r="AF19" s="56">
        <f t="shared" si="46"/>
        <v>0</v>
      </c>
      <c r="AG19" s="56">
        <f t="shared" si="47"/>
        <v>0</v>
      </c>
      <c r="AH19" s="56">
        <f t="shared" si="48"/>
        <v>0</v>
      </c>
      <c r="AI19" s="56">
        <f t="shared" si="49"/>
        <v>0</v>
      </c>
      <c r="AJ19" s="56">
        <f t="shared" si="50"/>
        <v>0</v>
      </c>
      <c r="AK19" s="56">
        <f t="shared" si="51"/>
        <v>0</v>
      </c>
      <c r="AL19" s="56">
        <f t="shared" si="52"/>
        <v>0</v>
      </c>
      <c r="AM19" s="56">
        <f t="shared" si="53"/>
        <v>0</v>
      </c>
      <c r="AN19" s="56">
        <f t="shared" si="54"/>
        <v>0</v>
      </c>
      <c r="AO19" s="56">
        <f t="shared" si="55"/>
        <v>0</v>
      </c>
      <c r="AP19" s="56">
        <f t="shared" si="56"/>
        <v>0</v>
      </c>
      <c r="AQ19" s="56">
        <f t="shared" si="57"/>
        <v>0</v>
      </c>
      <c r="AR19" s="56">
        <f t="shared" si="58"/>
        <v>0</v>
      </c>
      <c r="AS19" s="56">
        <f t="shared" si="59"/>
        <v>0</v>
      </c>
      <c r="AT19" s="56">
        <f t="shared" si="60"/>
        <v>0</v>
      </c>
      <c r="AU19" s="56">
        <f t="shared" si="61"/>
        <v>0</v>
      </c>
      <c r="AV19" s="56">
        <f t="shared" si="62"/>
        <v>0</v>
      </c>
      <c r="AW19" s="56">
        <f t="shared" si="63"/>
        <v>0</v>
      </c>
      <c r="AX19" s="56">
        <f t="shared" si="64"/>
        <v>0</v>
      </c>
      <c r="AY19" s="56">
        <f t="shared" si="65"/>
        <v>0</v>
      </c>
      <c r="AZ19" s="56">
        <f t="shared" si="66"/>
        <v>0</v>
      </c>
      <c r="BA19" s="56">
        <f t="shared" si="67"/>
        <v>0</v>
      </c>
      <c r="BB19" s="56">
        <f t="shared" si="68"/>
        <v>0</v>
      </c>
      <c r="BC19" s="56">
        <f t="shared" si="69"/>
        <v>0</v>
      </c>
      <c r="BD19" s="158">
        <f t="shared" si="70"/>
        <v>0</v>
      </c>
      <c r="BE19" s="158">
        <f t="shared" si="71"/>
        <v>0</v>
      </c>
      <c r="BF19" s="158">
        <f t="shared" si="72"/>
        <v>0</v>
      </c>
      <c r="BG19" s="158">
        <f t="shared" si="73"/>
        <v>0</v>
      </c>
    </row>
    <row r="20" spans="1:59" ht="18" customHeight="1" x14ac:dyDescent="0.25">
      <c r="A20" s="37" t="s">
        <v>227</v>
      </c>
      <c r="B20" s="25" t="s">
        <v>296</v>
      </c>
      <c r="C20" s="55"/>
      <c r="D20" s="137"/>
      <c r="E20" s="137"/>
      <c r="F20" s="137"/>
      <c r="G20" s="136"/>
      <c r="H20" s="136"/>
      <c r="I20" s="55">
        <f t="shared" si="38"/>
        <v>0</v>
      </c>
      <c r="J20" s="55">
        <f t="shared" si="39"/>
        <v>0</v>
      </c>
      <c r="K20" s="55">
        <f t="shared" si="40"/>
        <v>0</v>
      </c>
      <c r="L20" s="55">
        <f t="shared" si="41"/>
        <v>0</v>
      </c>
      <c r="M20" s="55">
        <f t="shared" si="42"/>
        <v>0</v>
      </c>
      <c r="N20" s="55">
        <f t="shared" si="43"/>
        <v>0</v>
      </c>
      <c r="O20" s="55"/>
      <c r="P20" s="71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158">
        <f t="shared" si="44"/>
        <v>0</v>
      </c>
      <c r="AD20" s="158">
        <f t="shared" si="45"/>
        <v>0</v>
      </c>
      <c r="AE20" s="158"/>
      <c r="AF20" s="56">
        <f t="shared" si="46"/>
        <v>0</v>
      </c>
      <c r="AG20" s="56">
        <f t="shared" si="47"/>
        <v>0</v>
      </c>
      <c r="AH20" s="56">
        <f t="shared" si="48"/>
        <v>0</v>
      </c>
      <c r="AI20" s="56">
        <f t="shared" si="49"/>
        <v>0</v>
      </c>
      <c r="AJ20" s="56">
        <f t="shared" si="50"/>
        <v>0</v>
      </c>
      <c r="AK20" s="56">
        <f t="shared" si="51"/>
        <v>0</v>
      </c>
      <c r="AL20" s="56">
        <f t="shared" si="52"/>
        <v>0</v>
      </c>
      <c r="AM20" s="56">
        <f t="shared" si="53"/>
        <v>0</v>
      </c>
      <c r="AN20" s="56">
        <f t="shared" si="54"/>
        <v>0</v>
      </c>
      <c r="AO20" s="56">
        <f t="shared" si="55"/>
        <v>0</v>
      </c>
      <c r="AP20" s="56">
        <f t="shared" si="56"/>
        <v>0</v>
      </c>
      <c r="AQ20" s="56">
        <f t="shared" si="57"/>
        <v>0</v>
      </c>
      <c r="AR20" s="56">
        <f t="shared" si="58"/>
        <v>0</v>
      </c>
      <c r="AS20" s="56">
        <f t="shared" si="59"/>
        <v>0</v>
      </c>
      <c r="AT20" s="56">
        <f t="shared" si="60"/>
        <v>0</v>
      </c>
      <c r="AU20" s="56">
        <f t="shared" si="61"/>
        <v>0</v>
      </c>
      <c r="AV20" s="56">
        <f t="shared" si="62"/>
        <v>0</v>
      </c>
      <c r="AW20" s="56">
        <f t="shared" si="63"/>
        <v>0</v>
      </c>
      <c r="AX20" s="56">
        <f t="shared" si="64"/>
        <v>0</v>
      </c>
      <c r="AY20" s="56">
        <f t="shared" si="65"/>
        <v>0</v>
      </c>
      <c r="AZ20" s="56">
        <f t="shared" si="66"/>
        <v>0</v>
      </c>
      <c r="BA20" s="56">
        <f t="shared" si="67"/>
        <v>0</v>
      </c>
      <c r="BB20" s="56">
        <f t="shared" si="68"/>
        <v>0</v>
      </c>
      <c r="BC20" s="56">
        <f t="shared" si="69"/>
        <v>0</v>
      </c>
      <c r="BD20" s="158">
        <f t="shared" si="70"/>
        <v>0</v>
      </c>
      <c r="BE20" s="158">
        <f t="shared" si="71"/>
        <v>0</v>
      </c>
      <c r="BF20" s="158">
        <f t="shared" si="72"/>
        <v>0</v>
      </c>
      <c r="BG20" s="158">
        <f t="shared" si="73"/>
        <v>0</v>
      </c>
    </row>
    <row r="21" spans="1:59" ht="18" customHeight="1" x14ac:dyDescent="0.25">
      <c r="A21" s="37" t="s">
        <v>228</v>
      </c>
      <c r="B21" s="25" t="s">
        <v>297</v>
      </c>
      <c r="C21" s="55"/>
      <c r="D21" s="137"/>
      <c r="E21" s="137"/>
      <c r="F21" s="137"/>
      <c r="G21" s="136"/>
      <c r="H21" s="136"/>
      <c r="I21" s="55">
        <f t="shared" si="38"/>
        <v>0</v>
      </c>
      <c r="J21" s="55">
        <f t="shared" si="39"/>
        <v>0</v>
      </c>
      <c r="K21" s="55">
        <f t="shared" si="40"/>
        <v>0</v>
      </c>
      <c r="L21" s="55">
        <f t="shared" si="41"/>
        <v>0</v>
      </c>
      <c r="M21" s="55">
        <f t="shared" si="42"/>
        <v>0</v>
      </c>
      <c r="N21" s="55">
        <f t="shared" si="43"/>
        <v>0</v>
      </c>
      <c r="O21" s="55"/>
      <c r="P21" s="71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158">
        <f t="shared" si="44"/>
        <v>0</v>
      </c>
      <c r="AD21" s="158">
        <f t="shared" si="45"/>
        <v>0</v>
      </c>
      <c r="AE21" s="158"/>
      <c r="AF21" s="56">
        <f t="shared" si="46"/>
        <v>0</v>
      </c>
      <c r="AG21" s="56">
        <f t="shared" si="47"/>
        <v>0</v>
      </c>
      <c r="AH21" s="56">
        <f t="shared" si="48"/>
        <v>0</v>
      </c>
      <c r="AI21" s="56">
        <f t="shared" si="49"/>
        <v>0</v>
      </c>
      <c r="AJ21" s="56">
        <f t="shared" si="50"/>
        <v>0</v>
      </c>
      <c r="AK21" s="56">
        <f t="shared" si="51"/>
        <v>0</v>
      </c>
      <c r="AL21" s="56">
        <f t="shared" si="52"/>
        <v>0</v>
      </c>
      <c r="AM21" s="56">
        <f t="shared" si="53"/>
        <v>0</v>
      </c>
      <c r="AN21" s="56">
        <f t="shared" si="54"/>
        <v>0</v>
      </c>
      <c r="AO21" s="56">
        <f t="shared" si="55"/>
        <v>0</v>
      </c>
      <c r="AP21" s="56">
        <f t="shared" si="56"/>
        <v>0</v>
      </c>
      <c r="AQ21" s="56">
        <f t="shared" si="57"/>
        <v>0</v>
      </c>
      <c r="AR21" s="56">
        <f t="shared" si="58"/>
        <v>0</v>
      </c>
      <c r="AS21" s="56">
        <f t="shared" si="59"/>
        <v>0</v>
      </c>
      <c r="AT21" s="56">
        <f t="shared" si="60"/>
        <v>0</v>
      </c>
      <c r="AU21" s="56">
        <f t="shared" si="61"/>
        <v>0</v>
      </c>
      <c r="AV21" s="56">
        <f t="shared" si="62"/>
        <v>0</v>
      </c>
      <c r="AW21" s="56">
        <f t="shared" si="63"/>
        <v>0</v>
      </c>
      <c r="AX21" s="56">
        <f t="shared" si="64"/>
        <v>0</v>
      </c>
      <c r="AY21" s="56">
        <f t="shared" si="65"/>
        <v>0</v>
      </c>
      <c r="AZ21" s="56">
        <f t="shared" si="66"/>
        <v>0</v>
      </c>
      <c r="BA21" s="56">
        <f t="shared" si="67"/>
        <v>0</v>
      </c>
      <c r="BB21" s="56">
        <f t="shared" si="68"/>
        <v>0</v>
      </c>
      <c r="BC21" s="56">
        <f t="shared" si="69"/>
        <v>0</v>
      </c>
      <c r="BD21" s="158">
        <f t="shared" si="70"/>
        <v>0</v>
      </c>
      <c r="BE21" s="158">
        <f t="shared" si="71"/>
        <v>0</v>
      </c>
      <c r="BF21" s="158">
        <f t="shared" si="72"/>
        <v>0</v>
      </c>
      <c r="BG21" s="158">
        <f t="shared" si="73"/>
        <v>0</v>
      </c>
    </row>
    <row r="22" spans="1:59" ht="18" customHeight="1" x14ac:dyDescent="0.25">
      <c r="A22" s="37" t="s">
        <v>229</v>
      </c>
      <c r="B22" s="25" t="s">
        <v>298</v>
      </c>
      <c r="C22" s="55"/>
      <c r="D22" s="137"/>
      <c r="E22" s="137"/>
      <c r="F22" s="137"/>
      <c r="G22" s="136"/>
      <c r="H22" s="136"/>
      <c r="I22" s="55">
        <f t="shared" si="38"/>
        <v>0</v>
      </c>
      <c r="J22" s="55">
        <f t="shared" si="39"/>
        <v>0</v>
      </c>
      <c r="K22" s="55">
        <f t="shared" si="40"/>
        <v>0</v>
      </c>
      <c r="L22" s="55">
        <f t="shared" si="41"/>
        <v>0</v>
      </c>
      <c r="M22" s="55">
        <f t="shared" si="42"/>
        <v>0</v>
      </c>
      <c r="N22" s="55">
        <f t="shared" si="43"/>
        <v>0</v>
      </c>
      <c r="O22" s="55"/>
      <c r="P22" s="71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158">
        <f t="shared" si="44"/>
        <v>0</v>
      </c>
      <c r="AD22" s="158">
        <f t="shared" si="45"/>
        <v>0</v>
      </c>
      <c r="AE22" s="158"/>
      <c r="AF22" s="56">
        <f t="shared" si="46"/>
        <v>0</v>
      </c>
      <c r="AG22" s="56">
        <f t="shared" si="47"/>
        <v>0</v>
      </c>
      <c r="AH22" s="56">
        <f t="shared" si="48"/>
        <v>0</v>
      </c>
      <c r="AI22" s="56">
        <f t="shared" si="49"/>
        <v>0</v>
      </c>
      <c r="AJ22" s="56">
        <f t="shared" si="50"/>
        <v>0</v>
      </c>
      <c r="AK22" s="56">
        <f t="shared" si="51"/>
        <v>0</v>
      </c>
      <c r="AL22" s="56">
        <f t="shared" si="52"/>
        <v>0</v>
      </c>
      <c r="AM22" s="56">
        <f t="shared" si="53"/>
        <v>0</v>
      </c>
      <c r="AN22" s="56">
        <f t="shared" si="54"/>
        <v>0</v>
      </c>
      <c r="AO22" s="56">
        <f t="shared" si="55"/>
        <v>0</v>
      </c>
      <c r="AP22" s="56">
        <f t="shared" si="56"/>
        <v>0</v>
      </c>
      <c r="AQ22" s="56">
        <f t="shared" si="57"/>
        <v>0</v>
      </c>
      <c r="AR22" s="56">
        <f t="shared" si="58"/>
        <v>0</v>
      </c>
      <c r="AS22" s="56">
        <f t="shared" si="59"/>
        <v>0</v>
      </c>
      <c r="AT22" s="56">
        <f t="shared" si="60"/>
        <v>0</v>
      </c>
      <c r="AU22" s="56">
        <f t="shared" si="61"/>
        <v>0</v>
      </c>
      <c r="AV22" s="56">
        <f t="shared" si="62"/>
        <v>0</v>
      </c>
      <c r="AW22" s="56">
        <f t="shared" si="63"/>
        <v>0</v>
      </c>
      <c r="AX22" s="56">
        <f t="shared" si="64"/>
        <v>0</v>
      </c>
      <c r="AY22" s="56">
        <f t="shared" si="65"/>
        <v>0</v>
      </c>
      <c r="AZ22" s="56">
        <f t="shared" si="66"/>
        <v>0</v>
      </c>
      <c r="BA22" s="56">
        <f t="shared" si="67"/>
        <v>0</v>
      </c>
      <c r="BB22" s="56">
        <f t="shared" si="68"/>
        <v>0</v>
      </c>
      <c r="BC22" s="56">
        <f t="shared" si="69"/>
        <v>0</v>
      </c>
      <c r="BD22" s="158">
        <f t="shared" si="70"/>
        <v>0</v>
      </c>
      <c r="BE22" s="158">
        <f t="shared" si="71"/>
        <v>0</v>
      </c>
      <c r="BF22" s="158">
        <f t="shared" si="72"/>
        <v>0</v>
      </c>
      <c r="BG22" s="158">
        <f t="shared" si="73"/>
        <v>0</v>
      </c>
    </row>
    <row r="23" spans="1:59" s="36" customFormat="1" ht="18" customHeight="1" x14ac:dyDescent="0.25">
      <c r="A23" s="58"/>
      <c r="B23" s="40" t="s">
        <v>231</v>
      </c>
      <c r="C23" s="47"/>
      <c r="D23" s="138"/>
      <c r="E23" s="138"/>
      <c r="F23" s="138"/>
      <c r="G23" s="42">
        <f>IFERROR((K23+L23)/(I23+J23),0)</f>
        <v>0</v>
      </c>
      <c r="H23" s="42">
        <f>IFERROR((M23+N23)/(I23+J23),0)</f>
        <v>0</v>
      </c>
      <c r="I23" s="12">
        <f t="shared" ref="I23:BG23" si="74">ROUND(SUBTOTAL(9,I17:I22),0)</f>
        <v>0</v>
      </c>
      <c r="J23" s="12">
        <f t="shared" si="74"/>
        <v>0</v>
      </c>
      <c r="K23" s="12">
        <f t="shared" si="74"/>
        <v>0</v>
      </c>
      <c r="L23" s="12">
        <f t="shared" si="74"/>
        <v>0</v>
      </c>
      <c r="M23" s="12">
        <f t="shared" si="74"/>
        <v>0</v>
      </c>
      <c r="N23" s="12">
        <f t="shared" si="74"/>
        <v>0</v>
      </c>
      <c r="O23" s="12">
        <f t="shared" si="74"/>
        <v>0</v>
      </c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>
        <f t="shared" si="74"/>
        <v>0</v>
      </c>
      <c r="AG23" s="12">
        <f t="shared" si="74"/>
        <v>0</v>
      </c>
      <c r="AH23" s="12">
        <f t="shared" si="74"/>
        <v>0</v>
      </c>
      <c r="AI23" s="12">
        <f t="shared" si="74"/>
        <v>0</v>
      </c>
      <c r="AJ23" s="12">
        <f t="shared" si="74"/>
        <v>0</v>
      </c>
      <c r="AK23" s="12">
        <f t="shared" si="74"/>
        <v>0</v>
      </c>
      <c r="AL23" s="12">
        <f t="shared" si="74"/>
        <v>0</v>
      </c>
      <c r="AM23" s="12">
        <f t="shared" si="74"/>
        <v>0</v>
      </c>
      <c r="AN23" s="12">
        <f t="shared" si="74"/>
        <v>0</v>
      </c>
      <c r="AO23" s="12">
        <f t="shared" si="74"/>
        <v>0</v>
      </c>
      <c r="AP23" s="12">
        <f t="shared" si="74"/>
        <v>0</v>
      </c>
      <c r="AQ23" s="12">
        <f t="shared" si="74"/>
        <v>0</v>
      </c>
      <c r="AR23" s="12">
        <f t="shared" si="74"/>
        <v>0</v>
      </c>
      <c r="AS23" s="12">
        <f t="shared" si="74"/>
        <v>0</v>
      </c>
      <c r="AT23" s="12">
        <f t="shared" si="74"/>
        <v>0</v>
      </c>
      <c r="AU23" s="12">
        <f t="shared" si="74"/>
        <v>0</v>
      </c>
      <c r="AV23" s="12">
        <f t="shared" si="74"/>
        <v>0</v>
      </c>
      <c r="AW23" s="12">
        <f t="shared" si="74"/>
        <v>0</v>
      </c>
      <c r="AX23" s="12">
        <f t="shared" si="74"/>
        <v>0</v>
      </c>
      <c r="AY23" s="12">
        <f t="shared" si="74"/>
        <v>0</v>
      </c>
      <c r="AZ23" s="12">
        <f t="shared" si="74"/>
        <v>0</v>
      </c>
      <c r="BA23" s="12">
        <f t="shared" si="74"/>
        <v>0</v>
      </c>
      <c r="BB23" s="12">
        <f t="shared" si="74"/>
        <v>0</v>
      </c>
      <c r="BC23" s="12">
        <f t="shared" si="74"/>
        <v>0</v>
      </c>
      <c r="BD23" s="12">
        <f t="shared" si="74"/>
        <v>0</v>
      </c>
      <c r="BE23" s="12">
        <f t="shared" si="74"/>
        <v>0</v>
      </c>
      <c r="BF23" s="12">
        <f t="shared" si="74"/>
        <v>0</v>
      </c>
      <c r="BG23" s="12">
        <f t="shared" si="74"/>
        <v>0</v>
      </c>
    </row>
    <row r="24" spans="1:59" ht="18" customHeight="1" x14ac:dyDescent="0.25">
      <c r="A24" s="131" t="s">
        <v>151</v>
      </c>
      <c r="B24" s="132" t="s">
        <v>236</v>
      </c>
      <c r="C24" s="55"/>
      <c r="D24" s="137"/>
      <c r="E24" s="137"/>
      <c r="F24" s="137"/>
      <c r="G24" s="136"/>
      <c r="H24" s="136"/>
      <c r="I24" s="55">
        <f t="shared" ref="I24:I29" si="75">IFERROR(ROUND((D24*E24),0),0)</f>
        <v>0</v>
      </c>
      <c r="J24" s="55">
        <f t="shared" ref="J24:J29" si="76">IFERROR(ROUND((D24*F24),0),0)</f>
        <v>0</v>
      </c>
      <c r="K24" s="55">
        <f t="shared" ref="K24:K29" si="77">IFERROR(ROUND(I24*G24,2),0)</f>
        <v>0</v>
      </c>
      <c r="L24" s="55">
        <f t="shared" ref="L24:L29" si="78">IFERROR(ROUND(J24*G24,2),0)</f>
        <v>0</v>
      </c>
      <c r="M24" s="55">
        <f t="shared" ref="M24:M29" si="79">IFERROR(ROUND(I24*H24,2),0)</f>
        <v>0</v>
      </c>
      <c r="N24" s="55">
        <f t="shared" ref="N24:N29" si="80">IFERROR(ROUND(J24*H24,2),0)</f>
        <v>0</v>
      </c>
      <c r="O24" s="55"/>
      <c r="P24" s="71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158">
        <f t="shared" ref="AC24:AC29" si="81">ROUND(SUM(Q24:AB24),2)</f>
        <v>0</v>
      </c>
      <c r="AD24" s="158">
        <f t="shared" ref="AD24:AD29" si="82">ROUND((E24+F24)-AC24,2)</f>
        <v>0</v>
      </c>
      <c r="AE24" s="158"/>
      <c r="AF24" s="56">
        <f t="shared" ref="AF24:AF29" si="83">IFERROR(ROUND((($D24*$Q24)*$G24),2),0)</f>
        <v>0</v>
      </c>
      <c r="AG24" s="56">
        <f t="shared" ref="AG24:AG29" si="84">IFERROR(ROUND((($D24*$Q24)*$H24),2),0)</f>
        <v>0</v>
      </c>
      <c r="AH24" s="56">
        <f t="shared" ref="AH24:AH29" si="85">IFERROR(ROUND((($D24*$R24)*$G24),2),0)</f>
        <v>0</v>
      </c>
      <c r="AI24" s="56">
        <f t="shared" ref="AI24:AI29" si="86">IFERROR(ROUND((($D24*$R24)*$H24),2),0)</f>
        <v>0</v>
      </c>
      <c r="AJ24" s="56">
        <f t="shared" ref="AJ24:AJ29" si="87">IFERROR(ROUND((($D24*$S24)*$G24),2),0)</f>
        <v>0</v>
      </c>
      <c r="AK24" s="56">
        <f t="shared" ref="AK24:AK29" si="88">IFERROR(ROUND((($D24*$S24)*$H24),2),0)</f>
        <v>0</v>
      </c>
      <c r="AL24" s="56">
        <f t="shared" ref="AL24:AL29" si="89">IFERROR(ROUND((($D24*$T24)*$G24),2),0)</f>
        <v>0</v>
      </c>
      <c r="AM24" s="56">
        <f t="shared" ref="AM24:AM29" si="90">IFERROR(ROUND((($D24*$T24)*$H24),2),0)</f>
        <v>0</v>
      </c>
      <c r="AN24" s="56">
        <f t="shared" ref="AN24:AN29" si="91">IFERROR(ROUND((($D24*$U24)*$G24),2),0)</f>
        <v>0</v>
      </c>
      <c r="AO24" s="56">
        <f t="shared" ref="AO24:AO29" si="92">IFERROR(ROUND((($D24*$U24)*$H24),2),0)</f>
        <v>0</v>
      </c>
      <c r="AP24" s="56">
        <f t="shared" ref="AP24:AP29" si="93">IFERROR(ROUND((($D24*$V24)*$G24),2),0)</f>
        <v>0</v>
      </c>
      <c r="AQ24" s="56">
        <f t="shared" ref="AQ24:AQ29" si="94">IFERROR(ROUND((($D24*$V24)*$H24),2),0)</f>
        <v>0</v>
      </c>
      <c r="AR24" s="56">
        <f t="shared" ref="AR24:AR29" si="95">IFERROR(ROUND((($D24*$W24)*$G24),2),0)</f>
        <v>0</v>
      </c>
      <c r="AS24" s="56">
        <f t="shared" ref="AS24:AS29" si="96">IFERROR(ROUND((($D24*$W24)*$H24),2),0)</f>
        <v>0</v>
      </c>
      <c r="AT24" s="56">
        <f t="shared" ref="AT24:AT29" si="97">IFERROR(ROUND((($D24*$X24)*$G24),2),0)</f>
        <v>0</v>
      </c>
      <c r="AU24" s="56">
        <f t="shared" ref="AU24:AU29" si="98">IFERROR(ROUND((($D24*$X24)*$H24),2),0)</f>
        <v>0</v>
      </c>
      <c r="AV24" s="56">
        <f t="shared" ref="AV24:AV29" si="99">IFERROR(ROUND((($D24*$Y24)*$G24),2),0)</f>
        <v>0</v>
      </c>
      <c r="AW24" s="56">
        <f t="shared" ref="AW24:AW29" si="100">IFERROR(ROUND((($D24*$Y24)*$H24),2),0)</f>
        <v>0</v>
      </c>
      <c r="AX24" s="56">
        <f t="shared" ref="AX24:AX29" si="101">IFERROR(ROUND((($D24*$Z24)*$G24),2),0)</f>
        <v>0</v>
      </c>
      <c r="AY24" s="56">
        <f t="shared" ref="AY24:AY29" si="102">IFERROR(ROUND((($D24*$Z24)*$H24),2),0)</f>
        <v>0</v>
      </c>
      <c r="AZ24" s="56">
        <f t="shared" ref="AZ24:AZ29" si="103">IFERROR(ROUND((($D24*$AA24)*$G24),2),0)</f>
        <v>0</v>
      </c>
      <c r="BA24" s="56">
        <f t="shared" ref="BA24:BA29" si="104">IFERROR(ROUND((($D24*$AA24)*$H24),2),0)</f>
        <v>0</v>
      </c>
      <c r="BB24" s="56">
        <f t="shared" ref="BB24:BB29" si="105">IFERROR(ROUND((($D24*$AB24)*$G24),2),0)</f>
        <v>0</v>
      </c>
      <c r="BC24" s="56">
        <f t="shared" ref="BC24:BC29" si="106">IFERROR(ROUND((($D24*$AB24)*$H24),2),0)</f>
        <v>0</v>
      </c>
      <c r="BD24" s="158">
        <f t="shared" ref="BD24:BD29" si="107">ROUND(AF24+AH24+AJ24+AL24+AN24+AP24+AR24+AT24+AV24+AX24+AZ24+BB24,2)</f>
        <v>0</v>
      </c>
      <c r="BE24" s="158">
        <f t="shared" ref="BE24:BE29" si="108">ROUND(AG24+AI24+AK24+AM24+AO24+AQ24+AS24+AU24+AW24+AY24+BA24+BC24,2)</f>
        <v>0</v>
      </c>
      <c r="BF24" s="158">
        <f t="shared" ref="BF24:BF29" si="109">ROUND((K24+L24)-BD24,2)</f>
        <v>0</v>
      </c>
      <c r="BG24" s="158">
        <f t="shared" ref="BG24:BG29" si="110">ROUND((M24+N24)-BE24,2)</f>
        <v>0</v>
      </c>
    </row>
    <row r="25" spans="1:59" ht="18" customHeight="1" x14ac:dyDescent="0.25">
      <c r="A25" s="37" t="s">
        <v>170</v>
      </c>
      <c r="B25" s="25" t="s">
        <v>294</v>
      </c>
      <c r="C25" s="55"/>
      <c r="D25" s="137"/>
      <c r="E25" s="137"/>
      <c r="F25" s="137"/>
      <c r="G25" s="136"/>
      <c r="H25" s="136"/>
      <c r="I25" s="55">
        <f t="shared" si="75"/>
        <v>0</v>
      </c>
      <c r="J25" s="55">
        <f t="shared" si="76"/>
        <v>0</v>
      </c>
      <c r="K25" s="55">
        <f t="shared" si="77"/>
        <v>0</v>
      </c>
      <c r="L25" s="55">
        <f t="shared" si="78"/>
        <v>0</v>
      </c>
      <c r="M25" s="55">
        <f t="shared" si="79"/>
        <v>0</v>
      </c>
      <c r="N25" s="55">
        <f t="shared" si="80"/>
        <v>0</v>
      </c>
      <c r="O25" s="55"/>
      <c r="P25" s="71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158">
        <f t="shared" si="81"/>
        <v>0</v>
      </c>
      <c r="AD25" s="158">
        <f t="shared" si="82"/>
        <v>0</v>
      </c>
      <c r="AE25" s="158"/>
      <c r="AF25" s="56">
        <f t="shared" si="83"/>
        <v>0</v>
      </c>
      <c r="AG25" s="56">
        <f t="shared" si="84"/>
        <v>0</v>
      </c>
      <c r="AH25" s="56">
        <f t="shared" si="85"/>
        <v>0</v>
      </c>
      <c r="AI25" s="56">
        <f t="shared" si="86"/>
        <v>0</v>
      </c>
      <c r="AJ25" s="56">
        <f t="shared" si="87"/>
        <v>0</v>
      </c>
      <c r="AK25" s="56">
        <f t="shared" si="88"/>
        <v>0</v>
      </c>
      <c r="AL25" s="56">
        <f t="shared" si="89"/>
        <v>0</v>
      </c>
      <c r="AM25" s="56">
        <f t="shared" si="90"/>
        <v>0</v>
      </c>
      <c r="AN25" s="56">
        <f t="shared" si="91"/>
        <v>0</v>
      </c>
      <c r="AO25" s="56">
        <f t="shared" si="92"/>
        <v>0</v>
      </c>
      <c r="AP25" s="56">
        <f t="shared" si="93"/>
        <v>0</v>
      </c>
      <c r="AQ25" s="56">
        <f t="shared" si="94"/>
        <v>0</v>
      </c>
      <c r="AR25" s="56">
        <f t="shared" si="95"/>
        <v>0</v>
      </c>
      <c r="AS25" s="56">
        <f t="shared" si="96"/>
        <v>0</v>
      </c>
      <c r="AT25" s="56">
        <f t="shared" si="97"/>
        <v>0</v>
      </c>
      <c r="AU25" s="56">
        <f t="shared" si="98"/>
        <v>0</v>
      </c>
      <c r="AV25" s="56">
        <f t="shared" si="99"/>
        <v>0</v>
      </c>
      <c r="AW25" s="56">
        <f t="shared" si="100"/>
        <v>0</v>
      </c>
      <c r="AX25" s="56">
        <f t="shared" si="101"/>
        <v>0</v>
      </c>
      <c r="AY25" s="56">
        <f t="shared" si="102"/>
        <v>0</v>
      </c>
      <c r="AZ25" s="56">
        <f t="shared" si="103"/>
        <v>0</v>
      </c>
      <c r="BA25" s="56">
        <f t="shared" si="104"/>
        <v>0</v>
      </c>
      <c r="BB25" s="56">
        <f t="shared" si="105"/>
        <v>0</v>
      </c>
      <c r="BC25" s="56">
        <f t="shared" si="106"/>
        <v>0</v>
      </c>
      <c r="BD25" s="158">
        <f t="shared" si="107"/>
        <v>0</v>
      </c>
      <c r="BE25" s="158">
        <f t="shared" si="108"/>
        <v>0</v>
      </c>
      <c r="BF25" s="158">
        <f t="shared" si="109"/>
        <v>0</v>
      </c>
      <c r="BG25" s="158">
        <f t="shared" si="110"/>
        <v>0</v>
      </c>
    </row>
    <row r="26" spans="1:59" ht="18" customHeight="1" x14ac:dyDescent="0.25">
      <c r="A26" s="37" t="s">
        <v>171</v>
      </c>
      <c r="B26" s="25" t="s">
        <v>295</v>
      </c>
      <c r="C26" s="55"/>
      <c r="D26" s="137"/>
      <c r="E26" s="137"/>
      <c r="F26" s="137"/>
      <c r="G26" s="136"/>
      <c r="H26" s="136"/>
      <c r="I26" s="55">
        <f t="shared" si="75"/>
        <v>0</v>
      </c>
      <c r="J26" s="55">
        <f t="shared" si="76"/>
        <v>0</v>
      </c>
      <c r="K26" s="55">
        <f t="shared" si="77"/>
        <v>0</v>
      </c>
      <c r="L26" s="55">
        <f t="shared" si="78"/>
        <v>0</v>
      </c>
      <c r="M26" s="55">
        <f t="shared" si="79"/>
        <v>0</v>
      </c>
      <c r="N26" s="55">
        <f t="shared" si="80"/>
        <v>0</v>
      </c>
      <c r="O26" s="55"/>
      <c r="P26" s="71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158">
        <f t="shared" si="81"/>
        <v>0</v>
      </c>
      <c r="AD26" s="158">
        <f t="shared" si="82"/>
        <v>0</v>
      </c>
      <c r="AE26" s="158"/>
      <c r="AF26" s="56">
        <f t="shared" si="83"/>
        <v>0</v>
      </c>
      <c r="AG26" s="56">
        <f t="shared" si="84"/>
        <v>0</v>
      </c>
      <c r="AH26" s="56">
        <f t="shared" si="85"/>
        <v>0</v>
      </c>
      <c r="AI26" s="56">
        <f t="shared" si="86"/>
        <v>0</v>
      </c>
      <c r="AJ26" s="56">
        <f t="shared" si="87"/>
        <v>0</v>
      </c>
      <c r="AK26" s="56">
        <f t="shared" si="88"/>
        <v>0</v>
      </c>
      <c r="AL26" s="56">
        <f t="shared" si="89"/>
        <v>0</v>
      </c>
      <c r="AM26" s="56">
        <f t="shared" si="90"/>
        <v>0</v>
      </c>
      <c r="AN26" s="56">
        <f t="shared" si="91"/>
        <v>0</v>
      </c>
      <c r="AO26" s="56">
        <f t="shared" si="92"/>
        <v>0</v>
      </c>
      <c r="AP26" s="56">
        <f t="shared" si="93"/>
        <v>0</v>
      </c>
      <c r="AQ26" s="56">
        <f t="shared" si="94"/>
        <v>0</v>
      </c>
      <c r="AR26" s="56">
        <f t="shared" si="95"/>
        <v>0</v>
      </c>
      <c r="AS26" s="56">
        <f t="shared" si="96"/>
        <v>0</v>
      </c>
      <c r="AT26" s="56">
        <f t="shared" si="97"/>
        <v>0</v>
      </c>
      <c r="AU26" s="56">
        <f t="shared" si="98"/>
        <v>0</v>
      </c>
      <c r="AV26" s="56">
        <f t="shared" si="99"/>
        <v>0</v>
      </c>
      <c r="AW26" s="56">
        <f t="shared" si="100"/>
        <v>0</v>
      </c>
      <c r="AX26" s="56">
        <f t="shared" si="101"/>
        <v>0</v>
      </c>
      <c r="AY26" s="56">
        <f t="shared" si="102"/>
        <v>0</v>
      </c>
      <c r="AZ26" s="56">
        <f t="shared" si="103"/>
        <v>0</v>
      </c>
      <c r="BA26" s="56">
        <f t="shared" si="104"/>
        <v>0</v>
      </c>
      <c r="BB26" s="56">
        <f t="shared" si="105"/>
        <v>0</v>
      </c>
      <c r="BC26" s="56">
        <f t="shared" si="106"/>
        <v>0</v>
      </c>
      <c r="BD26" s="158">
        <f t="shared" si="107"/>
        <v>0</v>
      </c>
      <c r="BE26" s="158">
        <f t="shared" si="108"/>
        <v>0</v>
      </c>
      <c r="BF26" s="158">
        <f t="shared" si="109"/>
        <v>0</v>
      </c>
      <c r="BG26" s="158">
        <f t="shared" si="110"/>
        <v>0</v>
      </c>
    </row>
    <row r="27" spans="1:59" ht="18" customHeight="1" x14ac:dyDescent="0.25">
      <c r="A27" s="37" t="s">
        <v>172</v>
      </c>
      <c r="B27" s="25" t="s">
        <v>296</v>
      </c>
      <c r="C27" s="55"/>
      <c r="D27" s="137"/>
      <c r="E27" s="137"/>
      <c r="F27" s="137"/>
      <c r="G27" s="136"/>
      <c r="H27" s="136"/>
      <c r="I27" s="55">
        <f t="shared" si="75"/>
        <v>0</v>
      </c>
      <c r="J27" s="55">
        <f t="shared" si="76"/>
        <v>0</v>
      </c>
      <c r="K27" s="55">
        <f t="shared" si="77"/>
        <v>0</v>
      </c>
      <c r="L27" s="55">
        <f t="shared" si="78"/>
        <v>0</v>
      </c>
      <c r="M27" s="55">
        <f t="shared" si="79"/>
        <v>0</v>
      </c>
      <c r="N27" s="55">
        <f t="shared" si="80"/>
        <v>0</v>
      </c>
      <c r="O27" s="55"/>
      <c r="P27" s="71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158">
        <f t="shared" si="81"/>
        <v>0</v>
      </c>
      <c r="AD27" s="158">
        <f t="shared" si="82"/>
        <v>0</v>
      </c>
      <c r="AE27" s="158"/>
      <c r="AF27" s="56">
        <f t="shared" si="83"/>
        <v>0</v>
      </c>
      <c r="AG27" s="56">
        <f t="shared" si="84"/>
        <v>0</v>
      </c>
      <c r="AH27" s="56">
        <f t="shared" si="85"/>
        <v>0</v>
      </c>
      <c r="AI27" s="56">
        <f t="shared" si="86"/>
        <v>0</v>
      </c>
      <c r="AJ27" s="56">
        <f t="shared" si="87"/>
        <v>0</v>
      </c>
      <c r="AK27" s="56">
        <f t="shared" si="88"/>
        <v>0</v>
      </c>
      <c r="AL27" s="56">
        <f t="shared" si="89"/>
        <v>0</v>
      </c>
      <c r="AM27" s="56">
        <f t="shared" si="90"/>
        <v>0</v>
      </c>
      <c r="AN27" s="56">
        <f t="shared" si="91"/>
        <v>0</v>
      </c>
      <c r="AO27" s="56">
        <f t="shared" si="92"/>
        <v>0</v>
      </c>
      <c r="AP27" s="56">
        <f t="shared" si="93"/>
        <v>0</v>
      </c>
      <c r="AQ27" s="56">
        <f t="shared" si="94"/>
        <v>0</v>
      </c>
      <c r="AR27" s="56">
        <f t="shared" si="95"/>
        <v>0</v>
      </c>
      <c r="AS27" s="56">
        <f t="shared" si="96"/>
        <v>0</v>
      </c>
      <c r="AT27" s="56">
        <f t="shared" si="97"/>
        <v>0</v>
      </c>
      <c r="AU27" s="56">
        <f t="shared" si="98"/>
        <v>0</v>
      </c>
      <c r="AV27" s="56">
        <f t="shared" si="99"/>
        <v>0</v>
      </c>
      <c r="AW27" s="56">
        <f t="shared" si="100"/>
        <v>0</v>
      </c>
      <c r="AX27" s="56">
        <f t="shared" si="101"/>
        <v>0</v>
      </c>
      <c r="AY27" s="56">
        <f t="shared" si="102"/>
        <v>0</v>
      </c>
      <c r="AZ27" s="56">
        <f t="shared" si="103"/>
        <v>0</v>
      </c>
      <c r="BA27" s="56">
        <f t="shared" si="104"/>
        <v>0</v>
      </c>
      <c r="BB27" s="56">
        <f t="shared" si="105"/>
        <v>0</v>
      </c>
      <c r="BC27" s="56">
        <f t="shared" si="106"/>
        <v>0</v>
      </c>
      <c r="BD27" s="158">
        <f t="shared" si="107"/>
        <v>0</v>
      </c>
      <c r="BE27" s="158">
        <f t="shared" si="108"/>
        <v>0</v>
      </c>
      <c r="BF27" s="158">
        <f t="shared" si="109"/>
        <v>0</v>
      </c>
      <c r="BG27" s="158">
        <f t="shared" si="110"/>
        <v>0</v>
      </c>
    </row>
    <row r="28" spans="1:59" ht="18" customHeight="1" x14ac:dyDescent="0.25">
      <c r="A28" s="37" t="s">
        <v>237</v>
      </c>
      <c r="B28" s="25" t="s">
        <v>297</v>
      </c>
      <c r="C28" s="55"/>
      <c r="D28" s="137"/>
      <c r="E28" s="137"/>
      <c r="F28" s="137"/>
      <c r="G28" s="136"/>
      <c r="H28" s="136"/>
      <c r="I28" s="55">
        <f t="shared" si="75"/>
        <v>0</v>
      </c>
      <c r="J28" s="55">
        <f t="shared" si="76"/>
        <v>0</v>
      </c>
      <c r="K28" s="55">
        <f t="shared" si="77"/>
        <v>0</v>
      </c>
      <c r="L28" s="55">
        <f t="shared" si="78"/>
        <v>0</v>
      </c>
      <c r="M28" s="55">
        <f t="shared" si="79"/>
        <v>0</v>
      </c>
      <c r="N28" s="55">
        <f t="shared" si="80"/>
        <v>0</v>
      </c>
      <c r="O28" s="55"/>
      <c r="P28" s="71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158">
        <f t="shared" si="81"/>
        <v>0</v>
      </c>
      <c r="AD28" s="158">
        <f t="shared" si="82"/>
        <v>0</v>
      </c>
      <c r="AE28" s="158"/>
      <c r="AF28" s="56">
        <f t="shared" si="83"/>
        <v>0</v>
      </c>
      <c r="AG28" s="56">
        <f t="shared" si="84"/>
        <v>0</v>
      </c>
      <c r="AH28" s="56">
        <f t="shared" si="85"/>
        <v>0</v>
      </c>
      <c r="AI28" s="56">
        <f t="shared" si="86"/>
        <v>0</v>
      </c>
      <c r="AJ28" s="56">
        <f t="shared" si="87"/>
        <v>0</v>
      </c>
      <c r="AK28" s="56">
        <f t="shared" si="88"/>
        <v>0</v>
      </c>
      <c r="AL28" s="56">
        <f t="shared" si="89"/>
        <v>0</v>
      </c>
      <c r="AM28" s="56">
        <f t="shared" si="90"/>
        <v>0</v>
      </c>
      <c r="AN28" s="56">
        <f t="shared" si="91"/>
        <v>0</v>
      </c>
      <c r="AO28" s="56">
        <f t="shared" si="92"/>
        <v>0</v>
      </c>
      <c r="AP28" s="56">
        <f t="shared" si="93"/>
        <v>0</v>
      </c>
      <c r="AQ28" s="56">
        <f t="shared" si="94"/>
        <v>0</v>
      </c>
      <c r="AR28" s="56">
        <f t="shared" si="95"/>
        <v>0</v>
      </c>
      <c r="AS28" s="56">
        <f t="shared" si="96"/>
        <v>0</v>
      </c>
      <c r="AT28" s="56">
        <f t="shared" si="97"/>
        <v>0</v>
      </c>
      <c r="AU28" s="56">
        <f t="shared" si="98"/>
        <v>0</v>
      </c>
      <c r="AV28" s="56">
        <f t="shared" si="99"/>
        <v>0</v>
      </c>
      <c r="AW28" s="56">
        <f t="shared" si="100"/>
        <v>0</v>
      </c>
      <c r="AX28" s="56">
        <f t="shared" si="101"/>
        <v>0</v>
      </c>
      <c r="AY28" s="56">
        <f t="shared" si="102"/>
        <v>0</v>
      </c>
      <c r="AZ28" s="56">
        <f t="shared" si="103"/>
        <v>0</v>
      </c>
      <c r="BA28" s="56">
        <f t="shared" si="104"/>
        <v>0</v>
      </c>
      <c r="BB28" s="56">
        <f t="shared" si="105"/>
        <v>0</v>
      </c>
      <c r="BC28" s="56">
        <f t="shared" si="106"/>
        <v>0</v>
      </c>
      <c r="BD28" s="158">
        <f t="shared" si="107"/>
        <v>0</v>
      </c>
      <c r="BE28" s="158">
        <f t="shared" si="108"/>
        <v>0</v>
      </c>
      <c r="BF28" s="158">
        <f t="shared" si="109"/>
        <v>0</v>
      </c>
      <c r="BG28" s="158">
        <f t="shared" si="110"/>
        <v>0</v>
      </c>
    </row>
    <row r="29" spans="1:59" ht="18" customHeight="1" x14ac:dyDescent="0.25">
      <c r="A29" s="37" t="s">
        <v>238</v>
      </c>
      <c r="B29" s="25" t="s">
        <v>298</v>
      </c>
      <c r="C29" s="55"/>
      <c r="D29" s="137"/>
      <c r="E29" s="137"/>
      <c r="F29" s="137"/>
      <c r="G29" s="136"/>
      <c r="H29" s="136"/>
      <c r="I29" s="55">
        <f t="shared" si="75"/>
        <v>0</v>
      </c>
      <c r="J29" s="55">
        <f t="shared" si="76"/>
        <v>0</v>
      </c>
      <c r="K29" s="55">
        <f t="shared" si="77"/>
        <v>0</v>
      </c>
      <c r="L29" s="55">
        <f t="shared" si="78"/>
        <v>0</v>
      </c>
      <c r="M29" s="55">
        <f t="shared" si="79"/>
        <v>0</v>
      </c>
      <c r="N29" s="55">
        <f t="shared" si="80"/>
        <v>0</v>
      </c>
      <c r="O29" s="55"/>
      <c r="P29" s="71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158">
        <f t="shared" si="81"/>
        <v>0</v>
      </c>
      <c r="AD29" s="158">
        <f t="shared" si="82"/>
        <v>0</v>
      </c>
      <c r="AE29" s="158"/>
      <c r="AF29" s="56">
        <f t="shared" si="83"/>
        <v>0</v>
      </c>
      <c r="AG29" s="56">
        <f t="shared" si="84"/>
        <v>0</v>
      </c>
      <c r="AH29" s="56">
        <f t="shared" si="85"/>
        <v>0</v>
      </c>
      <c r="AI29" s="56">
        <f t="shared" si="86"/>
        <v>0</v>
      </c>
      <c r="AJ29" s="56">
        <f t="shared" si="87"/>
        <v>0</v>
      </c>
      <c r="AK29" s="56">
        <f t="shared" si="88"/>
        <v>0</v>
      </c>
      <c r="AL29" s="56">
        <f t="shared" si="89"/>
        <v>0</v>
      </c>
      <c r="AM29" s="56">
        <f t="shared" si="90"/>
        <v>0</v>
      </c>
      <c r="AN29" s="56">
        <f t="shared" si="91"/>
        <v>0</v>
      </c>
      <c r="AO29" s="56">
        <f t="shared" si="92"/>
        <v>0</v>
      </c>
      <c r="AP29" s="56">
        <f t="shared" si="93"/>
        <v>0</v>
      </c>
      <c r="AQ29" s="56">
        <f t="shared" si="94"/>
        <v>0</v>
      </c>
      <c r="AR29" s="56">
        <f t="shared" si="95"/>
        <v>0</v>
      </c>
      <c r="AS29" s="56">
        <f t="shared" si="96"/>
        <v>0</v>
      </c>
      <c r="AT29" s="56">
        <f t="shared" si="97"/>
        <v>0</v>
      </c>
      <c r="AU29" s="56">
        <f t="shared" si="98"/>
        <v>0</v>
      </c>
      <c r="AV29" s="56">
        <f t="shared" si="99"/>
        <v>0</v>
      </c>
      <c r="AW29" s="56">
        <f t="shared" si="100"/>
        <v>0</v>
      </c>
      <c r="AX29" s="56">
        <f t="shared" si="101"/>
        <v>0</v>
      </c>
      <c r="AY29" s="56">
        <f t="shared" si="102"/>
        <v>0</v>
      </c>
      <c r="AZ29" s="56">
        <f t="shared" si="103"/>
        <v>0</v>
      </c>
      <c r="BA29" s="56">
        <f t="shared" si="104"/>
        <v>0</v>
      </c>
      <c r="BB29" s="56">
        <f t="shared" si="105"/>
        <v>0</v>
      </c>
      <c r="BC29" s="56">
        <f t="shared" si="106"/>
        <v>0</v>
      </c>
      <c r="BD29" s="158">
        <f t="shared" si="107"/>
        <v>0</v>
      </c>
      <c r="BE29" s="158">
        <f t="shared" si="108"/>
        <v>0</v>
      </c>
      <c r="BF29" s="158">
        <f t="shared" si="109"/>
        <v>0</v>
      </c>
      <c r="BG29" s="158">
        <f t="shared" si="110"/>
        <v>0</v>
      </c>
    </row>
    <row r="30" spans="1:59" s="36" customFormat="1" ht="18" customHeight="1" x14ac:dyDescent="0.25">
      <c r="A30" s="58"/>
      <c r="B30" s="40" t="s">
        <v>239</v>
      </c>
      <c r="C30" s="47"/>
      <c r="D30" s="138"/>
      <c r="E30" s="138"/>
      <c r="F30" s="138"/>
      <c r="G30" s="42">
        <f>IFERROR((K30+L30)/(I30+J30),0)</f>
        <v>0</v>
      </c>
      <c r="H30" s="42">
        <f>IFERROR((M30+N30)/(I30+J30),0)</f>
        <v>0</v>
      </c>
      <c r="I30" s="12">
        <f t="shared" ref="I30:BG30" si="111">ROUND(SUBTOTAL(9,I24:I29),0)</f>
        <v>0</v>
      </c>
      <c r="J30" s="12">
        <f t="shared" si="111"/>
        <v>0</v>
      </c>
      <c r="K30" s="12">
        <f t="shared" si="111"/>
        <v>0</v>
      </c>
      <c r="L30" s="12">
        <f t="shared" si="111"/>
        <v>0</v>
      </c>
      <c r="M30" s="12">
        <f t="shared" si="111"/>
        <v>0</v>
      </c>
      <c r="N30" s="12">
        <f t="shared" si="111"/>
        <v>0</v>
      </c>
      <c r="O30" s="12">
        <f t="shared" si="111"/>
        <v>0</v>
      </c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>
        <f t="shared" si="111"/>
        <v>0</v>
      </c>
      <c r="AG30" s="12">
        <f t="shared" si="111"/>
        <v>0</v>
      </c>
      <c r="AH30" s="12">
        <f t="shared" si="111"/>
        <v>0</v>
      </c>
      <c r="AI30" s="12">
        <f t="shared" si="111"/>
        <v>0</v>
      </c>
      <c r="AJ30" s="12">
        <f t="shared" si="111"/>
        <v>0</v>
      </c>
      <c r="AK30" s="12">
        <f t="shared" si="111"/>
        <v>0</v>
      </c>
      <c r="AL30" s="12">
        <f t="shared" si="111"/>
        <v>0</v>
      </c>
      <c r="AM30" s="12">
        <f t="shared" si="111"/>
        <v>0</v>
      </c>
      <c r="AN30" s="12">
        <f t="shared" si="111"/>
        <v>0</v>
      </c>
      <c r="AO30" s="12">
        <f t="shared" si="111"/>
        <v>0</v>
      </c>
      <c r="AP30" s="12">
        <f t="shared" si="111"/>
        <v>0</v>
      </c>
      <c r="AQ30" s="12">
        <f t="shared" si="111"/>
        <v>0</v>
      </c>
      <c r="AR30" s="12">
        <f t="shared" si="111"/>
        <v>0</v>
      </c>
      <c r="AS30" s="12">
        <f t="shared" si="111"/>
        <v>0</v>
      </c>
      <c r="AT30" s="12">
        <f t="shared" si="111"/>
        <v>0</v>
      </c>
      <c r="AU30" s="12">
        <f t="shared" si="111"/>
        <v>0</v>
      </c>
      <c r="AV30" s="12">
        <f t="shared" si="111"/>
        <v>0</v>
      </c>
      <c r="AW30" s="12">
        <f t="shared" si="111"/>
        <v>0</v>
      </c>
      <c r="AX30" s="12">
        <f t="shared" si="111"/>
        <v>0</v>
      </c>
      <c r="AY30" s="12">
        <f t="shared" si="111"/>
        <v>0</v>
      </c>
      <c r="AZ30" s="12">
        <f t="shared" si="111"/>
        <v>0</v>
      </c>
      <c r="BA30" s="12">
        <f t="shared" si="111"/>
        <v>0</v>
      </c>
      <c r="BB30" s="12">
        <f t="shared" si="111"/>
        <v>0</v>
      </c>
      <c r="BC30" s="12">
        <f t="shared" si="111"/>
        <v>0</v>
      </c>
      <c r="BD30" s="12">
        <f t="shared" si="111"/>
        <v>0</v>
      </c>
      <c r="BE30" s="12">
        <f t="shared" si="111"/>
        <v>0</v>
      </c>
      <c r="BF30" s="12">
        <f t="shared" si="111"/>
        <v>0</v>
      </c>
      <c r="BG30" s="12">
        <f t="shared" si="111"/>
        <v>0</v>
      </c>
    </row>
    <row r="31" spans="1:59" ht="18" customHeight="1" x14ac:dyDescent="0.25">
      <c r="A31" s="131" t="s">
        <v>152</v>
      </c>
      <c r="B31" s="132" t="s">
        <v>240</v>
      </c>
      <c r="C31" s="55"/>
      <c r="D31" s="137"/>
      <c r="E31" s="137"/>
      <c r="F31" s="137"/>
      <c r="G31" s="136"/>
      <c r="H31" s="136"/>
      <c r="I31" s="55">
        <f t="shared" ref="I31:I36" si="112">IFERROR(ROUND((D31*E31),0),0)</f>
        <v>0</v>
      </c>
      <c r="J31" s="55">
        <f t="shared" ref="J31:J36" si="113">IFERROR(ROUND((D31*F31),0),0)</f>
        <v>0</v>
      </c>
      <c r="K31" s="55">
        <f t="shared" ref="K31:K36" si="114">IFERROR(ROUND(I31*G31,2),0)</f>
        <v>0</v>
      </c>
      <c r="L31" s="55">
        <f t="shared" ref="L31:L36" si="115">IFERROR(ROUND(J31*G31,2),0)</f>
        <v>0</v>
      </c>
      <c r="M31" s="55">
        <f t="shared" ref="M31:M36" si="116">IFERROR(ROUND(I31*H31,2),0)</f>
        <v>0</v>
      </c>
      <c r="N31" s="55">
        <f t="shared" ref="N31:N36" si="117">IFERROR(ROUND(J31*H31,2),0)</f>
        <v>0</v>
      </c>
      <c r="O31" s="55"/>
      <c r="P31" s="71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158">
        <f t="shared" ref="AC31:AC36" si="118">ROUND(SUM(Q31:AB31),2)</f>
        <v>0</v>
      </c>
      <c r="AD31" s="158">
        <f t="shared" ref="AD31:AD36" si="119">ROUND((E31+F31)-AC31,2)</f>
        <v>0</v>
      </c>
      <c r="AE31" s="158"/>
      <c r="AF31" s="56">
        <f t="shared" ref="AF31:AF36" si="120">IFERROR(ROUND((($D31*$Q31)*$G31),2),0)</f>
        <v>0</v>
      </c>
      <c r="AG31" s="56">
        <f t="shared" ref="AG31:AG36" si="121">IFERROR(ROUND((($D31*$Q31)*$H31),2),0)</f>
        <v>0</v>
      </c>
      <c r="AH31" s="56">
        <f t="shared" ref="AH31:AH36" si="122">IFERROR(ROUND((($D31*$R31)*$G31),2),0)</f>
        <v>0</v>
      </c>
      <c r="AI31" s="56">
        <f t="shared" ref="AI31:AI36" si="123">IFERROR(ROUND((($D31*$R31)*$H31),2),0)</f>
        <v>0</v>
      </c>
      <c r="AJ31" s="56">
        <f t="shared" ref="AJ31:AJ36" si="124">IFERROR(ROUND((($D31*$S31)*$G31),2),0)</f>
        <v>0</v>
      </c>
      <c r="AK31" s="56">
        <f t="shared" ref="AK31:AK36" si="125">IFERROR(ROUND((($D31*$S31)*$H31),2),0)</f>
        <v>0</v>
      </c>
      <c r="AL31" s="56">
        <f t="shared" ref="AL31:AL36" si="126">IFERROR(ROUND((($D31*$T31)*$G31),2),0)</f>
        <v>0</v>
      </c>
      <c r="AM31" s="56">
        <f t="shared" ref="AM31:AM36" si="127">IFERROR(ROUND((($D31*$T31)*$H31),2),0)</f>
        <v>0</v>
      </c>
      <c r="AN31" s="56">
        <f t="shared" ref="AN31:AN36" si="128">IFERROR(ROUND((($D31*$U31)*$G31),2),0)</f>
        <v>0</v>
      </c>
      <c r="AO31" s="56">
        <f t="shared" ref="AO31:AO36" si="129">IFERROR(ROUND((($D31*$U31)*$H31),2),0)</f>
        <v>0</v>
      </c>
      <c r="AP31" s="56">
        <f t="shared" ref="AP31:AP36" si="130">IFERROR(ROUND((($D31*$V31)*$G31),2),0)</f>
        <v>0</v>
      </c>
      <c r="AQ31" s="56">
        <f t="shared" ref="AQ31:AQ36" si="131">IFERROR(ROUND((($D31*$V31)*$H31),2),0)</f>
        <v>0</v>
      </c>
      <c r="AR31" s="56">
        <f t="shared" ref="AR31:AR36" si="132">IFERROR(ROUND((($D31*$W31)*$G31),2),0)</f>
        <v>0</v>
      </c>
      <c r="AS31" s="56">
        <f t="shared" ref="AS31:AS36" si="133">IFERROR(ROUND((($D31*$W31)*$H31),2),0)</f>
        <v>0</v>
      </c>
      <c r="AT31" s="56">
        <f t="shared" ref="AT31:AT36" si="134">IFERROR(ROUND((($D31*$X31)*$G31),2),0)</f>
        <v>0</v>
      </c>
      <c r="AU31" s="56">
        <f t="shared" ref="AU31:AU36" si="135">IFERROR(ROUND((($D31*$X31)*$H31),2),0)</f>
        <v>0</v>
      </c>
      <c r="AV31" s="56">
        <f t="shared" ref="AV31:AV36" si="136">IFERROR(ROUND((($D31*$Y31)*$G31),2),0)</f>
        <v>0</v>
      </c>
      <c r="AW31" s="56">
        <f t="shared" ref="AW31:AW36" si="137">IFERROR(ROUND((($D31*$Y31)*$H31),2),0)</f>
        <v>0</v>
      </c>
      <c r="AX31" s="56">
        <f t="shared" ref="AX31:AX36" si="138">IFERROR(ROUND((($D31*$Z31)*$G31),2),0)</f>
        <v>0</v>
      </c>
      <c r="AY31" s="56">
        <f t="shared" ref="AY31:AY36" si="139">IFERROR(ROUND((($D31*$Z31)*$H31),2),0)</f>
        <v>0</v>
      </c>
      <c r="AZ31" s="56">
        <f t="shared" ref="AZ31:AZ36" si="140">IFERROR(ROUND((($D31*$AA31)*$G31),2),0)</f>
        <v>0</v>
      </c>
      <c r="BA31" s="56">
        <f t="shared" ref="BA31:BA36" si="141">IFERROR(ROUND((($D31*$AA31)*$H31),2),0)</f>
        <v>0</v>
      </c>
      <c r="BB31" s="56">
        <f t="shared" ref="BB31:BB36" si="142">IFERROR(ROUND((($D31*$AB31)*$G31),2),0)</f>
        <v>0</v>
      </c>
      <c r="BC31" s="56">
        <f t="shared" ref="BC31:BC36" si="143">IFERROR(ROUND((($D31*$AB31)*$H31),2),0)</f>
        <v>0</v>
      </c>
      <c r="BD31" s="158">
        <f t="shared" ref="BD31:BD36" si="144">ROUND(AF31+AH31+AJ31+AL31+AN31+AP31+AR31+AT31+AV31+AX31+AZ31+BB31,2)</f>
        <v>0</v>
      </c>
      <c r="BE31" s="158">
        <f t="shared" ref="BE31:BE36" si="145">ROUND(AG31+AI31+AK31+AM31+AO31+AQ31+AS31+AU31+AW31+AY31+BA31+BC31,2)</f>
        <v>0</v>
      </c>
      <c r="BF31" s="158">
        <f t="shared" ref="BF31:BF36" si="146">ROUND((K31+L31)-BD31,2)</f>
        <v>0</v>
      </c>
      <c r="BG31" s="158">
        <f t="shared" ref="BG31:BG36" si="147">ROUND((M31+N31)-BE31,2)</f>
        <v>0</v>
      </c>
    </row>
    <row r="32" spans="1:59" ht="18" customHeight="1" x14ac:dyDescent="0.25">
      <c r="A32" s="37" t="s">
        <v>173</v>
      </c>
      <c r="B32" s="25" t="s">
        <v>294</v>
      </c>
      <c r="C32" s="55"/>
      <c r="D32" s="137"/>
      <c r="E32" s="137"/>
      <c r="F32" s="137"/>
      <c r="G32" s="136"/>
      <c r="H32" s="136"/>
      <c r="I32" s="55">
        <f t="shared" si="112"/>
        <v>0</v>
      </c>
      <c r="J32" s="55">
        <f t="shared" si="113"/>
        <v>0</v>
      </c>
      <c r="K32" s="55">
        <f t="shared" si="114"/>
        <v>0</v>
      </c>
      <c r="L32" s="55">
        <f t="shared" si="115"/>
        <v>0</v>
      </c>
      <c r="M32" s="55">
        <f t="shared" si="116"/>
        <v>0</v>
      </c>
      <c r="N32" s="55">
        <f t="shared" si="117"/>
        <v>0</v>
      </c>
      <c r="O32" s="55"/>
      <c r="P32" s="71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158">
        <f t="shared" si="118"/>
        <v>0</v>
      </c>
      <c r="AD32" s="158">
        <f t="shared" si="119"/>
        <v>0</v>
      </c>
      <c r="AE32" s="158"/>
      <c r="AF32" s="56">
        <f t="shared" si="120"/>
        <v>0</v>
      </c>
      <c r="AG32" s="56">
        <f t="shared" si="121"/>
        <v>0</v>
      </c>
      <c r="AH32" s="56">
        <f t="shared" si="122"/>
        <v>0</v>
      </c>
      <c r="AI32" s="56">
        <f t="shared" si="123"/>
        <v>0</v>
      </c>
      <c r="AJ32" s="56">
        <f t="shared" si="124"/>
        <v>0</v>
      </c>
      <c r="AK32" s="56">
        <f t="shared" si="125"/>
        <v>0</v>
      </c>
      <c r="AL32" s="56">
        <f t="shared" si="126"/>
        <v>0</v>
      </c>
      <c r="AM32" s="56">
        <f t="shared" si="127"/>
        <v>0</v>
      </c>
      <c r="AN32" s="56">
        <f t="shared" si="128"/>
        <v>0</v>
      </c>
      <c r="AO32" s="56">
        <f t="shared" si="129"/>
        <v>0</v>
      </c>
      <c r="AP32" s="56">
        <f t="shared" si="130"/>
        <v>0</v>
      </c>
      <c r="AQ32" s="56">
        <f t="shared" si="131"/>
        <v>0</v>
      </c>
      <c r="AR32" s="56">
        <f t="shared" si="132"/>
        <v>0</v>
      </c>
      <c r="AS32" s="56">
        <f t="shared" si="133"/>
        <v>0</v>
      </c>
      <c r="AT32" s="56">
        <f t="shared" si="134"/>
        <v>0</v>
      </c>
      <c r="AU32" s="56">
        <f t="shared" si="135"/>
        <v>0</v>
      </c>
      <c r="AV32" s="56">
        <f t="shared" si="136"/>
        <v>0</v>
      </c>
      <c r="AW32" s="56">
        <f t="shared" si="137"/>
        <v>0</v>
      </c>
      <c r="AX32" s="56">
        <f t="shared" si="138"/>
        <v>0</v>
      </c>
      <c r="AY32" s="56">
        <f t="shared" si="139"/>
        <v>0</v>
      </c>
      <c r="AZ32" s="56">
        <f t="shared" si="140"/>
        <v>0</v>
      </c>
      <c r="BA32" s="56">
        <f t="shared" si="141"/>
        <v>0</v>
      </c>
      <c r="BB32" s="56">
        <f t="shared" si="142"/>
        <v>0</v>
      </c>
      <c r="BC32" s="56">
        <f t="shared" si="143"/>
        <v>0</v>
      </c>
      <c r="BD32" s="158">
        <f t="shared" si="144"/>
        <v>0</v>
      </c>
      <c r="BE32" s="158">
        <f t="shared" si="145"/>
        <v>0</v>
      </c>
      <c r="BF32" s="158">
        <f t="shared" si="146"/>
        <v>0</v>
      </c>
      <c r="BG32" s="158">
        <f t="shared" si="147"/>
        <v>0</v>
      </c>
    </row>
    <row r="33" spans="1:59" ht="18" customHeight="1" x14ac:dyDescent="0.25">
      <c r="A33" s="37" t="s">
        <v>174</v>
      </c>
      <c r="B33" s="25" t="s">
        <v>295</v>
      </c>
      <c r="C33" s="55"/>
      <c r="D33" s="137"/>
      <c r="E33" s="137"/>
      <c r="F33" s="137"/>
      <c r="G33" s="136"/>
      <c r="H33" s="136"/>
      <c r="I33" s="55">
        <f t="shared" si="112"/>
        <v>0</v>
      </c>
      <c r="J33" s="55">
        <f t="shared" si="113"/>
        <v>0</v>
      </c>
      <c r="K33" s="55">
        <f t="shared" si="114"/>
        <v>0</v>
      </c>
      <c r="L33" s="55">
        <f t="shared" si="115"/>
        <v>0</v>
      </c>
      <c r="M33" s="55">
        <f t="shared" si="116"/>
        <v>0</v>
      </c>
      <c r="N33" s="55">
        <f t="shared" si="117"/>
        <v>0</v>
      </c>
      <c r="O33" s="55"/>
      <c r="P33" s="71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158">
        <f t="shared" si="118"/>
        <v>0</v>
      </c>
      <c r="AD33" s="158">
        <f t="shared" si="119"/>
        <v>0</v>
      </c>
      <c r="AE33" s="158"/>
      <c r="AF33" s="56">
        <f t="shared" si="120"/>
        <v>0</v>
      </c>
      <c r="AG33" s="56">
        <f t="shared" si="121"/>
        <v>0</v>
      </c>
      <c r="AH33" s="56">
        <f t="shared" si="122"/>
        <v>0</v>
      </c>
      <c r="AI33" s="56">
        <f t="shared" si="123"/>
        <v>0</v>
      </c>
      <c r="AJ33" s="56">
        <f t="shared" si="124"/>
        <v>0</v>
      </c>
      <c r="AK33" s="56">
        <f t="shared" si="125"/>
        <v>0</v>
      </c>
      <c r="AL33" s="56">
        <f t="shared" si="126"/>
        <v>0</v>
      </c>
      <c r="AM33" s="56">
        <f t="shared" si="127"/>
        <v>0</v>
      </c>
      <c r="AN33" s="56">
        <f t="shared" si="128"/>
        <v>0</v>
      </c>
      <c r="AO33" s="56">
        <f t="shared" si="129"/>
        <v>0</v>
      </c>
      <c r="AP33" s="56">
        <f t="shared" si="130"/>
        <v>0</v>
      </c>
      <c r="AQ33" s="56">
        <f t="shared" si="131"/>
        <v>0</v>
      </c>
      <c r="AR33" s="56">
        <f t="shared" si="132"/>
        <v>0</v>
      </c>
      <c r="AS33" s="56">
        <f t="shared" si="133"/>
        <v>0</v>
      </c>
      <c r="AT33" s="56">
        <f t="shared" si="134"/>
        <v>0</v>
      </c>
      <c r="AU33" s="56">
        <f t="shared" si="135"/>
        <v>0</v>
      </c>
      <c r="AV33" s="56">
        <f t="shared" si="136"/>
        <v>0</v>
      </c>
      <c r="AW33" s="56">
        <f t="shared" si="137"/>
        <v>0</v>
      </c>
      <c r="AX33" s="56">
        <f t="shared" si="138"/>
        <v>0</v>
      </c>
      <c r="AY33" s="56">
        <f t="shared" si="139"/>
        <v>0</v>
      </c>
      <c r="AZ33" s="56">
        <f t="shared" si="140"/>
        <v>0</v>
      </c>
      <c r="BA33" s="56">
        <f t="shared" si="141"/>
        <v>0</v>
      </c>
      <c r="BB33" s="56">
        <f t="shared" si="142"/>
        <v>0</v>
      </c>
      <c r="BC33" s="56">
        <f t="shared" si="143"/>
        <v>0</v>
      </c>
      <c r="BD33" s="158">
        <f t="shared" si="144"/>
        <v>0</v>
      </c>
      <c r="BE33" s="158">
        <f t="shared" si="145"/>
        <v>0</v>
      </c>
      <c r="BF33" s="158">
        <f t="shared" si="146"/>
        <v>0</v>
      </c>
      <c r="BG33" s="158">
        <f t="shared" si="147"/>
        <v>0</v>
      </c>
    </row>
    <row r="34" spans="1:59" ht="18" customHeight="1" x14ac:dyDescent="0.25">
      <c r="A34" s="37" t="s">
        <v>175</v>
      </c>
      <c r="B34" s="25" t="s">
        <v>296</v>
      </c>
      <c r="C34" s="55"/>
      <c r="D34" s="137"/>
      <c r="E34" s="137"/>
      <c r="F34" s="137"/>
      <c r="G34" s="136"/>
      <c r="H34" s="136"/>
      <c r="I34" s="55">
        <f t="shared" si="112"/>
        <v>0</v>
      </c>
      <c r="J34" s="55">
        <f t="shared" si="113"/>
        <v>0</v>
      </c>
      <c r="K34" s="55">
        <f t="shared" si="114"/>
        <v>0</v>
      </c>
      <c r="L34" s="55">
        <f t="shared" si="115"/>
        <v>0</v>
      </c>
      <c r="M34" s="55">
        <f t="shared" si="116"/>
        <v>0</v>
      </c>
      <c r="N34" s="55">
        <f t="shared" si="117"/>
        <v>0</v>
      </c>
      <c r="O34" s="55"/>
      <c r="P34" s="71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158">
        <f t="shared" si="118"/>
        <v>0</v>
      </c>
      <c r="AD34" s="158">
        <f t="shared" si="119"/>
        <v>0</v>
      </c>
      <c r="AE34" s="158"/>
      <c r="AF34" s="56">
        <f t="shared" si="120"/>
        <v>0</v>
      </c>
      <c r="AG34" s="56">
        <f t="shared" si="121"/>
        <v>0</v>
      </c>
      <c r="AH34" s="56">
        <f t="shared" si="122"/>
        <v>0</v>
      </c>
      <c r="AI34" s="56">
        <f t="shared" si="123"/>
        <v>0</v>
      </c>
      <c r="AJ34" s="56">
        <f t="shared" si="124"/>
        <v>0</v>
      </c>
      <c r="AK34" s="56">
        <f t="shared" si="125"/>
        <v>0</v>
      </c>
      <c r="AL34" s="56">
        <f t="shared" si="126"/>
        <v>0</v>
      </c>
      <c r="AM34" s="56">
        <f t="shared" si="127"/>
        <v>0</v>
      </c>
      <c r="AN34" s="56">
        <f t="shared" si="128"/>
        <v>0</v>
      </c>
      <c r="AO34" s="56">
        <f t="shared" si="129"/>
        <v>0</v>
      </c>
      <c r="AP34" s="56">
        <f t="shared" si="130"/>
        <v>0</v>
      </c>
      <c r="AQ34" s="56">
        <f t="shared" si="131"/>
        <v>0</v>
      </c>
      <c r="AR34" s="56">
        <f t="shared" si="132"/>
        <v>0</v>
      </c>
      <c r="AS34" s="56">
        <f t="shared" si="133"/>
        <v>0</v>
      </c>
      <c r="AT34" s="56">
        <f t="shared" si="134"/>
        <v>0</v>
      </c>
      <c r="AU34" s="56">
        <f t="shared" si="135"/>
        <v>0</v>
      </c>
      <c r="AV34" s="56">
        <f t="shared" si="136"/>
        <v>0</v>
      </c>
      <c r="AW34" s="56">
        <f t="shared" si="137"/>
        <v>0</v>
      </c>
      <c r="AX34" s="56">
        <f t="shared" si="138"/>
        <v>0</v>
      </c>
      <c r="AY34" s="56">
        <f t="shared" si="139"/>
        <v>0</v>
      </c>
      <c r="AZ34" s="56">
        <f t="shared" si="140"/>
        <v>0</v>
      </c>
      <c r="BA34" s="56">
        <f t="shared" si="141"/>
        <v>0</v>
      </c>
      <c r="BB34" s="56">
        <f t="shared" si="142"/>
        <v>0</v>
      </c>
      <c r="BC34" s="56">
        <f t="shared" si="143"/>
        <v>0</v>
      </c>
      <c r="BD34" s="158">
        <f t="shared" si="144"/>
        <v>0</v>
      </c>
      <c r="BE34" s="158">
        <f t="shared" si="145"/>
        <v>0</v>
      </c>
      <c r="BF34" s="158">
        <f t="shared" si="146"/>
        <v>0</v>
      </c>
      <c r="BG34" s="158">
        <f t="shared" si="147"/>
        <v>0</v>
      </c>
    </row>
    <row r="35" spans="1:59" ht="18" customHeight="1" x14ac:dyDescent="0.25">
      <c r="A35" s="37" t="s">
        <v>176</v>
      </c>
      <c r="B35" s="25" t="s">
        <v>297</v>
      </c>
      <c r="C35" s="55"/>
      <c r="D35" s="137"/>
      <c r="E35" s="137"/>
      <c r="F35" s="137"/>
      <c r="G35" s="136"/>
      <c r="H35" s="136"/>
      <c r="I35" s="55">
        <f t="shared" si="112"/>
        <v>0</v>
      </c>
      <c r="J35" s="55">
        <f t="shared" si="113"/>
        <v>0</v>
      </c>
      <c r="K35" s="55">
        <f t="shared" si="114"/>
        <v>0</v>
      </c>
      <c r="L35" s="55">
        <f t="shared" si="115"/>
        <v>0</v>
      </c>
      <c r="M35" s="55">
        <f t="shared" si="116"/>
        <v>0</v>
      </c>
      <c r="N35" s="55">
        <f t="shared" si="117"/>
        <v>0</v>
      </c>
      <c r="O35" s="55"/>
      <c r="P35" s="71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158">
        <f t="shared" si="118"/>
        <v>0</v>
      </c>
      <c r="AD35" s="158">
        <f t="shared" si="119"/>
        <v>0</v>
      </c>
      <c r="AE35" s="158"/>
      <c r="AF35" s="56">
        <f t="shared" si="120"/>
        <v>0</v>
      </c>
      <c r="AG35" s="56">
        <f t="shared" si="121"/>
        <v>0</v>
      </c>
      <c r="AH35" s="56">
        <f t="shared" si="122"/>
        <v>0</v>
      </c>
      <c r="AI35" s="56">
        <f t="shared" si="123"/>
        <v>0</v>
      </c>
      <c r="AJ35" s="56">
        <f t="shared" si="124"/>
        <v>0</v>
      </c>
      <c r="AK35" s="56">
        <f t="shared" si="125"/>
        <v>0</v>
      </c>
      <c r="AL35" s="56">
        <f t="shared" si="126"/>
        <v>0</v>
      </c>
      <c r="AM35" s="56">
        <f t="shared" si="127"/>
        <v>0</v>
      </c>
      <c r="AN35" s="56">
        <f t="shared" si="128"/>
        <v>0</v>
      </c>
      <c r="AO35" s="56">
        <f t="shared" si="129"/>
        <v>0</v>
      </c>
      <c r="AP35" s="56">
        <f t="shared" si="130"/>
        <v>0</v>
      </c>
      <c r="AQ35" s="56">
        <f t="shared" si="131"/>
        <v>0</v>
      </c>
      <c r="AR35" s="56">
        <f t="shared" si="132"/>
        <v>0</v>
      </c>
      <c r="AS35" s="56">
        <f t="shared" si="133"/>
        <v>0</v>
      </c>
      <c r="AT35" s="56">
        <f t="shared" si="134"/>
        <v>0</v>
      </c>
      <c r="AU35" s="56">
        <f t="shared" si="135"/>
        <v>0</v>
      </c>
      <c r="AV35" s="56">
        <f t="shared" si="136"/>
        <v>0</v>
      </c>
      <c r="AW35" s="56">
        <f t="shared" si="137"/>
        <v>0</v>
      </c>
      <c r="AX35" s="56">
        <f t="shared" si="138"/>
        <v>0</v>
      </c>
      <c r="AY35" s="56">
        <f t="shared" si="139"/>
        <v>0</v>
      </c>
      <c r="AZ35" s="56">
        <f t="shared" si="140"/>
        <v>0</v>
      </c>
      <c r="BA35" s="56">
        <f t="shared" si="141"/>
        <v>0</v>
      </c>
      <c r="BB35" s="56">
        <f t="shared" si="142"/>
        <v>0</v>
      </c>
      <c r="BC35" s="56">
        <f t="shared" si="143"/>
        <v>0</v>
      </c>
      <c r="BD35" s="158">
        <f t="shared" si="144"/>
        <v>0</v>
      </c>
      <c r="BE35" s="158">
        <f t="shared" si="145"/>
        <v>0</v>
      </c>
      <c r="BF35" s="158">
        <f t="shared" si="146"/>
        <v>0</v>
      </c>
      <c r="BG35" s="158">
        <f t="shared" si="147"/>
        <v>0</v>
      </c>
    </row>
    <row r="36" spans="1:59" ht="18" customHeight="1" x14ac:dyDescent="0.25">
      <c r="A36" s="37" t="s">
        <v>177</v>
      </c>
      <c r="B36" s="25" t="s">
        <v>298</v>
      </c>
      <c r="C36" s="55"/>
      <c r="D36" s="137"/>
      <c r="E36" s="137"/>
      <c r="F36" s="137"/>
      <c r="G36" s="136"/>
      <c r="H36" s="136"/>
      <c r="I36" s="55">
        <f t="shared" si="112"/>
        <v>0</v>
      </c>
      <c r="J36" s="55">
        <f t="shared" si="113"/>
        <v>0</v>
      </c>
      <c r="K36" s="55">
        <f t="shared" si="114"/>
        <v>0</v>
      </c>
      <c r="L36" s="55">
        <f t="shared" si="115"/>
        <v>0</v>
      </c>
      <c r="M36" s="55">
        <f t="shared" si="116"/>
        <v>0</v>
      </c>
      <c r="N36" s="55">
        <f t="shared" si="117"/>
        <v>0</v>
      </c>
      <c r="O36" s="55"/>
      <c r="P36" s="71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158">
        <f t="shared" si="118"/>
        <v>0</v>
      </c>
      <c r="AD36" s="158">
        <f t="shared" si="119"/>
        <v>0</v>
      </c>
      <c r="AE36" s="158"/>
      <c r="AF36" s="56">
        <f t="shared" si="120"/>
        <v>0</v>
      </c>
      <c r="AG36" s="56">
        <f t="shared" si="121"/>
        <v>0</v>
      </c>
      <c r="AH36" s="56">
        <f t="shared" si="122"/>
        <v>0</v>
      </c>
      <c r="AI36" s="56">
        <f t="shared" si="123"/>
        <v>0</v>
      </c>
      <c r="AJ36" s="56">
        <f t="shared" si="124"/>
        <v>0</v>
      </c>
      <c r="AK36" s="56">
        <f t="shared" si="125"/>
        <v>0</v>
      </c>
      <c r="AL36" s="56">
        <f t="shared" si="126"/>
        <v>0</v>
      </c>
      <c r="AM36" s="56">
        <f t="shared" si="127"/>
        <v>0</v>
      </c>
      <c r="AN36" s="56">
        <f t="shared" si="128"/>
        <v>0</v>
      </c>
      <c r="AO36" s="56">
        <f t="shared" si="129"/>
        <v>0</v>
      </c>
      <c r="AP36" s="56">
        <f t="shared" si="130"/>
        <v>0</v>
      </c>
      <c r="AQ36" s="56">
        <f t="shared" si="131"/>
        <v>0</v>
      </c>
      <c r="AR36" s="56">
        <f t="shared" si="132"/>
        <v>0</v>
      </c>
      <c r="AS36" s="56">
        <f t="shared" si="133"/>
        <v>0</v>
      </c>
      <c r="AT36" s="56">
        <f t="shared" si="134"/>
        <v>0</v>
      </c>
      <c r="AU36" s="56">
        <f t="shared" si="135"/>
        <v>0</v>
      </c>
      <c r="AV36" s="56">
        <f t="shared" si="136"/>
        <v>0</v>
      </c>
      <c r="AW36" s="56">
        <f t="shared" si="137"/>
        <v>0</v>
      </c>
      <c r="AX36" s="56">
        <f t="shared" si="138"/>
        <v>0</v>
      </c>
      <c r="AY36" s="56">
        <f t="shared" si="139"/>
        <v>0</v>
      </c>
      <c r="AZ36" s="56">
        <f t="shared" si="140"/>
        <v>0</v>
      </c>
      <c r="BA36" s="56">
        <f t="shared" si="141"/>
        <v>0</v>
      </c>
      <c r="BB36" s="56">
        <f t="shared" si="142"/>
        <v>0</v>
      </c>
      <c r="BC36" s="56">
        <f t="shared" si="143"/>
        <v>0</v>
      </c>
      <c r="BD36" s="158">
        <f t="shared" si="144"/>
        <v>0</v>
      </c>
      <c r="BE36" s="158">
        <f t="shared" si="145"/>
        <v>0</v>
      </c>
      <c r="BF36" s="158">
        <f t="shared" si="146"/>
        <v>0</v>
      </c>
      <c r="BG36" s="158">
        <f t="shared" si="147"/>
        <v>0</v>
      </c>
    </row>
    <row r="37" spans="1:59" s="36" customFormat="1" ht="18" customHeight="1" x14ac:dyDescent="0.25">
      <c r="A37" s="58"/>
      <c r="B37" s="40" t="s">
        <v>241</v>
      </c>
      <c r="C37" s="47"/>
      <c r="D37" s="138"/>
      <c r="E37" s="138"/>
      <c r="F37" s="138"/>
      <c r="G37" s="42">
        <f>IFERROR((K37+L37)/(I37+J37),0)</f>
        <v>0</v>
      </c>
      <c r="H37" s="42">
        <f>IFERROR((M37+N37)/(I37+J37),0)</f>
        <v>0</v>
      </c>
      <c r="I37" s="12">
        <f t="shared" ref="I37:BG37" si="148">ROUND(SUBTOTAL(9,I31:I36),0)</f>
        <v>0</v>
      </c>
      <c r="J37" s="12">
        <f t="shared" si="148"/>
        <v>0</v>
      </c>
      <c r="K37" s="12">
        <f t="shared" si="148"/>
        <v>0</v>
      </c>
      <c r="L37" s="12">
        <f t="shared" si="148"/>
        <v>0</v>
      </c>
      <c r="M37" s="12">
        <f t="shared" si="148"/>
        <v>0</v>
      </c>
      <c r="N37" s="12">
        <f t="shared" si="148"/>
        <v>0</v>
      </c>
      <c r="O37" s="12">
        <f t="shared" si="148"/>
        <v>0</v>
      </c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>
        <f t="shared" si="148"/>
        <v>0</v>
      </c>
      <c r="AG37" s="12">
        <f t="shared" si="148"/>
        <v>0</v>
      </c>
      <c r="AH37" s="12">
        <f t="shared" si="148"/>
        <v>0</v>
      </c>
      <c r="AI37" s="12">
        <f t="shared" si="148"/>
        <v>0</v>
      </c>
      <c r="AJ37" s="12">
        <f t="shared" si="148"/>
        <v>0</v>
      </c>
      <c r="AK37" s="12">
        <f t="shared" si="148"/>
        <v>0</v>
      </c>
      <c r="AL37" s="12">
        <f t="shared" si="148"/>
        <v>0</v>
      </c>
      <c r="AM37" s="12">
        <f t="shared" si="148"/>
        <v>0</v>
      </c>
      <c r="AN37" s="12">
        <f t="shared" si="148"/>
        <v>0</v>
      </c>
      <c r="AO37" s="12">
        <f t="shared" si="148"/>
        <v>0</v>
      </c>
      <c r="AP37" s="12">
        <f t="shared" si="148"/>
        <v>0</v>
      </c>
      <c r="AQ37" s="12">
        <f t="shared" si="148"/>
        <v>0</v>
      </c>
      <c r="AR37" s="12">
        <f t="shared" si="148"/>
        <v>0</v>
      </c>
      <c r="AS37" s="12">
        <f t="shared" si="148"/>
        <v>0</v>
      </c>
      <c r="AT37" s="12">
        <f t="shared" si="148"/>
        <v>0</v>
      </c>
      <c r="AU37" s="12">
        <f t="shared" si="148"/>
        <v>0</v>
      </c>
      <c r="AV37" s="12">
        <f t="shared" si="148"/>
        <v>0</v>
      </c>
      <c r="AW37" s="12">
        <f t="shared" si="148"/>
        <v>0</v>
      </c>
      <c r="AX37" s="12">
        <f t="shared" si="148"/>
        <v>0</v>
      </c>
      <c r="AY37" s="12">
        <f t="shared" si="148"/>
        <v>0</v>
      </c>
      <c r="AZ37" s="12">
        <f t="shared" si="148"/>
        <v>0</v>
      </c>
      <c r="BA37" s="12">
        <f t="shared" si="148"/>
        <v>0</v>
      </c>
      <c r="BB37" s="12">
        <f t="shared" si="148"/>
        <v>0</v>
      </c>
      <c r="BC37" s="12">
        <f t="shared" si="148"/>
        <v>0</v>
      </c>
      <c r="BD37" s="12">
        <f t="shared" si="148"/>
        <v>0</v>
      </c>
      <c r="BE37" s="12">
        <f t="shared" si="148"/>
        <v>0</v>
      </c>
      <c r="BF37" s="12">
        <f t="shared" si="148"/>
        <v>0</v>
      </c>
      <c r="BG37" s="12">
        <f t="shared" si="148"/>
        <v>0</v>
      </c>
    </row>
    <row r="38" spans="1:59" ht="18" customHeight="1" x14ac:dyDescent="0.25">
      <c r="A38" s="131" t="s">
        <v>153</v>
      </c>
      <c r="B38" s="132" t="s">
        <v>242</v>
      </c>
      <c r="C38" s="55"/>
      <c r="D38" s="137"/>
      <c r="E38" s="137"/>
      <c r="F38" s="137"/>
      <c r="G38" s="136"/>
      <c r="H38" s="136"/>
      <c r="I38" s="55">
        <f t="shared" ref="I38:I43" si="149">IFERROR(ROUND((D38*E38),0),0)</f>
        <v>0</v>
      </c>
      <c r="J38" s="55">
        <f t="shared" ref="J38:J43" si="150">IFERROR(ROUND((D38*F38),0),0)</f>
        <v>0</v>
      </c>
      <c r="K38" s="55">
        <f t="shared" ref="K38:K43" si="151">IFERROR(ROUND(I38*G38,2),0)</f>
        <v>0</v>
      </c>
      <c r="L38" s="55">
        <f t="shared" ref="L38:L43" si="152">IFERROR(ROUND(J38*G38,2),0)</f>
        <v>0</v>
      </c>
      <c r="M38" s="55">
        <f t="shared" ref="M38:M43" si="153">IFERROR(ROUND(I38*H38,2),0)</f>
        <v>0</v>
      </c>
      <c r="N38" s="55">
        <f t="shared" ref="N38:N43" si="154">IFERROR(ROUND(J38*H38,2),0)</f>
        <v>0</v>
      </c>
      <c r="O38" s="55"/>
      <c r="P38" s="71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158">
        <f t="shared" ref="AC38:AC43" si="155">ROUND(SUM(Q38:AB38),2)</f>
        <v>0</v>
      </c>
      <c r="AD38" s="158">
        <f t="shared" ref="AD38:AD43" si="156">ROUND((E38+F38)-AC38,2)</f>
        <v>0</v>
      </c>
      <c r="AE38" s="158"/>
      <c r="AF38" s="56">
        <f t="shared" ref="AF38:AF43" si="157">IFERROR(ROUND((($D38*$Q38)*$G38),2),0)</f>
        <v>0</v>
      </c>
      <c r="AG38" s="56">
        <f t="shared" ref="AG38:AG43" si="158">IFERROR(ROUND((($D38*$Q38)*$H38),2),0)</f>
        <v>0</v>
      </c>
      <c r="AH38" s="56">
        <f t="shared" ref="AH38:AH43" si="159">IFERROR(ROUND((($D38*$R38)*$G38),2),0)</f>
        <v>0</v>
      </c>
      <c r="AI38" s="56">
        <f t="shared" ref="AI38:AI43" si="160">IFERROR(ROUND((($D38*$R38)*$H38),2),0)</f>
        <v>0</v>
      </c>
      <c r="AJ38" s="56">
        <f t="shared" ref="AJ38:AJ43" si="161">IFERROR(ROUND((($D38*$S38)*$G38),2),0)</f>
        <v>0</v>
      </c>
      <c r="AK38" s="56">
        <f t="shared" ref="AK38:AK43" si="162">IFERROR(ROUND((($D38*$S38)*$H38),2),0)</f>
        <v>0</v>
      </c>
      <c r="AL38" s="56">
        <f t="shared" ref="AL38:AL43" si="163">IFERROR(ROUND((($D38*$T38)*$G38),2),0)</f>
        <v>0</v>
      </c>
      <c r="AM38" s="56">
        <f t="shared" ref="AM38:AM43" si="164">IFERROR(ROUND((($D38*$T38)*$H38),2),0)</f>
        <v>0</v>
      </c>
      <c r="AN38" s="56">
        <f t="shared" ref="AN38:AN43" si="165">IFERROR(ROUND((($D38*$U38)*$G38),2),0)</f>
        <v>0</v>
      </c>
      <c r="AO38" s="56">
        <f t="shared" ref="AO38:AO43" si="166">IFERROR(ROUND((($D38*$U38)*$H38),2),0)</f>
        <v>0</v>
      </c>
      <c r="AP38" s="56">
        <f t="shared" ref="AP38:AP43" si="167">IFERROR(ROUND((($D38*$V38)*$G38),2),0)</f>
        <v>0</v>
      </c>
      <c r="AQ38" s="56">
        <f t="shared" ref="AQ38:AQ43" si="168">IFERROR(ROUND((($D38*$V38)*$H38),2),0)</f>
        <v>0</v>
      </c>
      <c r="AR38" s="56">
        <f t="shared" ref="AR38:AR43" si="169">IFERROR(ROUND((($D38*$W38)*$G38),2),0)</f>
        <v>0</v>
      </c>
      <c r="AS38" s="56">
        <f t="shared" ref="AS38:AS43" si="170">IFERROR(ROUND((($D38*$W38)*$H38),2),0)</f>
        <v>0</v>
      </c>
      <c r="AT38" s="56">
        <f t="shared" ref="AT38:AT43" si="171">IFERROR(ROUND((($D38*$X38)*$G38),2),0)</f>
        <v>0</v>
      </c>
      <c r="AU38" s="56">
        <f t="shared" ref="AU38:AU43" si="172">IFERROR(ROUND((($D38*$X38)*$H38),2),0)</f>
        <v>0</v>
      </c>
      <c r="AV38" s="56">
        <f t="shared" ref="AV38:AV43" si="173">IFERROR(ROUND((($D38*$Y38)*$G38),2),0)</f>
        <v>0</v>
      </c>
      <c r="AW38" s="56">
        <f t="shared" ref="AW38:AW43" si="174">IFERROR(ROUND((($D38*$Y38)*$H38),2),0)</f>
        <v>0</v>
      </c>
      <c r="AX38" s="56">
        <f t="shared" ref="AX38:AX43" si="175">IFERROR(ROUND((($D38*$Z38)*$G38),2),0)</f>
        <v>0</v>
      </c>
      <c r="AY38" s="56">
        <f t="shared" ref="AY38:AY43" si="176">IFERROR(ROUND((($D38*$Z38)*$H38),2),0)</f>
        <v>0</v>
      </c>
      <c r="AZ38" s="56">
        <f t="shared" ref="AZ38:AZ43" si="177">IFERROR(ROUND((($D38*$AA38)*$G38),2),0)</f>
        <v>0</v>
      </c>
      <c r="BA38" s="56">
        <f t="shared" ref="BA38:BA43" si="178">IFERROR(ROUND((($D38*$AA38)*$H38),2),0)</f>
        <v>0</v>
      </c>
      <c r="BB38" s="56">
        <f t="shared" ref="BB38:BB43" si="179">IFERROR(ROUND((($D38*$AB38)*$G38),2),0)</f>
        <v>0</v>
      </c>
      <c r="BC38" s="56">
        <f t="shared" ref="BC38:BC43" si="180">IFERROR(ROUND((($D38*$AB38)*$H38),2),0)</f>
        <v>0</v>
      </c>
      <c r="BD38" s="158">
        <f t="shared" ref="BD38:BD43" si="181">ROUND(AF38+AH38+AJ38+AL38+AN38+AP38+AR38+AT38+AV38+AX38+AZ38+BB38,2)</f>
        <v>0</v>
      </c>
      <c r="BE38" s="158">
        <f t="shared" ref="BE38:BE43" si="182">ROUND(AG38+AI38+AK38+AM38+AO38+AQ38+AS38+AU38+AW38+AY38+BA38+BC38,2)</f>
        <v>0</v>
      </c>
      <c r="BF38" s="158">
        <f t="shared" ref="BF38:BF43" si="183">ROUND((K38+L38)-BD38,2)</f>
        <v>0</v>
      </c>
      <c r="BG38" s="158">
        <f t="shared" ref="BG38:BG43" si="184">ROUND((M38+N38)-BE38,2)</f>
        <v>0</v>
      </c>
    </row>
    <row r="39" spans="1:59" ht="18" customHeight="1" x14ac:dyDescent="0.25">
      <c r="A39" s="37" t="s">
        <v>178</v>
      </c>
      <c r="B39" s="87" t="s">
        <v>225</v>
      </c>
      <c r="C39" s="55"/>
      <c r="D39" s="137"/>
      <c r="E39" s="137"/>
      <c r="F39" s="137"/>
      <c r="G39" s="136"/>
      <c r="H39" s="136"/>
      <c r="I39" s="55">
        <f t="shared" si="149"/>
        <v>0</v>
      </c>
      <c r="J39" s="55">
        <f t="shared" si="150"/>
        <v>0</v>
      </c>
      <c r="K39" s="55">
        <f t="shared" si="151"/>
        <v>0</v>
      </c>
      <c r="L39" s="55">
        <f t="shared" si="152"/>
        <v>0</v>
      </c>
      <c r="M39" s="55">
        <f t="shared" si="153"/>
        <v>0</v>
      </c>
      <c r="N39" s="55">
        <f t="shared" si="154"/>
        <v>0</v>
      </c>
      <c r="O39" s="55"/>
      <c r="P39" s="71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158">
        <f t="shared" si="155"/>
        <v>0</v>
      </c>
      <c r="AD39" s="158">
        <f t="shared" si="156"/>
        <v>0</v>
      </c>
      <c r="AE39" s="158"/>
      <c r="AF39" s="56">
        <f t="shared" si="157"/>
        <v>0</v>
      </c>
      <c r="AG39" s="56">
        <f t="shared" si="158"/>
        <v>0</v>
      </c>
      <c r="AH39" s="56">
        <f t="shared" si="159"/>
        <v>0</v>
      </c>
      <c r="AI39" s="56">
        <f t="shared" si="160"/>
        <v>0</v>
      </c>
      <c r="AJ39" s="56">
        <f t="shared" si="161"/>
        <v>0</v>
      </c>
      <c r="AK39" s="56">
        <f t="shared" si="162"/>
        <v>0</v>
      </c>
      <c r="AL39" s="56">
        <f t="shared" si="163"/>
        <v>0</v>
      </c>
      <c r="AM39" s="56">
        <f t="shared" si="164"/>
        <v>0</v>
      </c>
      <c r="AN39" s="56">
        <f t="shared" si="165"/>
        <v>0</v>
      </c>
      <c r="AO39" s="56">
        <f t="shared" si="166"/>
        <v>0</v>
      </c>
      <c r="AP39" s="56">
        <f t="shared" si="167"/>
        <v>0</v>
      </c>
      <c r="AQ39" s="56">
        <f t="shared" si="168"/>
        <v>0</v>
      </c>
      <c r="AR39" s="56">
        <f t="shared" si="169"/>
        <v>0</v>
      </c>
      <c r="AS39" s="56">
        <f t="shared" si="170"/>
        <v>0</v>
      </c>
      <c r="AT39" s="56">
        <f t="shared" si="171"/>
        <v>0</v>
      </c>
      <c r="AU39" s="56">
        <f t="shared" si="172"/>
        <v>0</v>
      </c>
      <c r="AV39" s="56">
        <f t="shared" si="173"/>
        <v>0</v>
      </c>
      <c r="AW39" s="56">
        <f t="shared" si="174"/>
        <v>0</v>
      </c>
      <c r="AX39" s="56">
        <f t="shared" si="175"/>
        <v>0</v>
      </c>
      <c r="AY39" s="56">
        <f t="shared" si="176"/>
        <v>0</v>
      </c>
      <c r="AZ39" s="56">
        <f t="shared" si="177"/>
        <v>0</v>
      </c>
      <c r="BA39" s="56">
        <f t="shared" si="178"/>
        <v>0</v>
      </c>
      <c r="BB39" s="56">
        <f t="shared" si="179"/>
        <v>0</v>
      </c>
      <c r="BC39" s="56">
        <f t="shared" si="180"/>
        <v>0</v>
      </c>
      <c r="BD39" s="158">
        <f t="shared" si="181"/>
        <v>0</v>
      </c>
      <c r="BE39" s="158">
        <f t="shared" si="182"/>
        <v>0</v>
      </c>
      <c r="BF39" s="158">
        <f t="shared" si="183"/>
        <v>0</v>
      </c>
      <c r="BG39" s="158">
        <f t="shared" si="184"/>
        <v>0</v>
      </c>
    </row>
    <row r="40" spans="1:59" ht="18" customHeight="1" x14ac:dyDescent="0.25">
      <c r="A40" s="37" t="s">
        <v>179</v>
      </c>
      <c r="B40" s="87" t="s">
        <v>163</v>
      </c>
      <c r="C40" s="55"/>
      <c r="D40" s="137"/>
      <c r="E40" s="137"/>
      <c r="F40" s="137"/>
      <c r="G40" s="136"/>
      <c r="H40" s="136"/>
      <c r="I40" s="55">
        <f t="shared" si="149"/>
        <v>0</v>
      </c>
      <c r="J40" s="55">
        <f t="shared" si="150"/>
        <v>0</v>
      </c>
      <c r="K40" s="55">
        <f t="shared" si="151"/>
        <v>0</v>
      </c>
      <c r="L40" s="55">
        <f t="shared" si="152"/>
        <v>0</v>
      </c>
      <c r="M40" s="55">
        <f t="shared" si="153"/>
        <v>0</v>
      </c>
      <c r="N40" s="55">
        <f t="shared" si="154"/>
        <v>0</v>
      </c>
      <c r="O40" s="55"/>
      <c r="P40" s="71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158">
        <f t="shared" si="155"/>
        <v>0</v>
      </c>
      <c r="AD40" s="158">
        <f t="shared" si="156"/>
        <v>0</v>
      </c>
      <c r="AE40" s="158"/>
      <c r="AF40" s="56">
        <f t="shared" si="157"/>
        <v>0</v>
      </c>
      <c r="AG40" s="56">
        <f t="shared" si="158"/>
        <v>0</v>
      </c>
      <c r="AH40" s="56">
        <f t="shared" si="159"/>
        <v>0</v>
      </c>
      <c r="AI40" s="56">
        <f t="shared" si="160"/>
        <v>0</v>
      </c>
      <c r="AJ40" s="56">
        <f t="shared" si="161"/>
        <v>0</v>
      </c>
      <c r="AK40" s="56">
        <f t="shared" si="162"/>
        <v>0</v>
      </c>
      <c r="AL40" s="56">
        <f t="shared" si="163"/>
        <v>0</v>
      </c>
      <c r="AM40" s="56">
        <f t="shared" si="164"/>
        <v>0</v>
      </c>
      <c r="AN40" s="56">
        <f t="shared" si="165"/>
        <v>0</v>
      </c>
      <c r="AO40" s="56">
        <f t="shared" si="166"/>
        <v>0</v>
      </c>
      <c r="AP40" s="56">
        <f t="shared" si="167"/>
        <v>0</v>
      </c>
      <c r="AQ40" s="56">
        <f t="shared" si="168"/>
        <v>0</v>
      </c>
      <c r="AR40" s="56">
        <f t="shared" si="169"/>
        <v>0</v>
      </c>
      <c r="AS40" s="56">
        <f t="shared" si="170"/>
        <v>0</v>
      </c>
      <c r="AT40" s="56">
        <f t="shared" si="171"/>
        <v>0</v>
      </c>
      <c r="AU40" s="56">
        <f t="shared" si="172"/>
        <v>0</v>
      </c>
      <c r="AV40" s="56">
        <f t="shared" si="173"/>
        <v>0</v>
      </c>
      <c r="AW40" s="56">
        <f t="shared" si="174"/>
        <v>0</v>
      </c>
      <c r="AX40" s="56">
        <f t="shared" si="175"/>
        <v>0</v>
      </c>
      <c r="AY40" s="56">
        <f t="shared" si="176"/>
        <v>0</v>
      </c>
      <c r="AZ40" s="56">
        <f t="shared" si="177"/>
        <v>0</v>
      </c>
      <c r="BA40" s="56">
        <f t="shared" si="178"/>
        <v>0</v>
      </c>
      <c r="BB40" s="56">
        <f t="shared" si="179"/>
        <v>0</v>
      </c>
      <c r="BC40" s="56">
        <f t="shared" si="180"/>
        <v>0</v>
      </c>
      <c r="BD40" s="158">
        <f t="shared" si="181"/>
        <v>0</v>
      </c>
      <c r="BE40" s="158">
        <f t="shared" si="182"/>
        <v>0</v>
      </c>
      <c r="BF40" s="158">
        <f t="shared" si="183"/>
        <v>0</v>
      </c>
      <c r="BG40" s="158">
        <f t="shared" si="184"/>
        <v>0</v>
      </c>
    </row>
    <row r="41" spans="1:59" ht="18" customHeight="1" x14ac:dyDescent="0.25">
      <c r="A41" s="37" t="s">
        <v>243</v>
      </c>
      <c r="B41" s="87" t="s">
        <v>226</v>
      </c>
      <c r="C41" s="55"/>
      <c r="D41" s="137"/>
      <c r="E41" s="137"/>
      <c r="F41" s="137"/>
      <c r="G41" s="136"/>
      <c r="H41" s="136"/>
      <c r="I41" s="55">
        <f t="shared" si="149"/>
        <v>0</v>
      </c>
      <c r="J41" s="55">
        <f t="shared" si="150"/>
        <v>0</v>
      </c>
      <c r="K41" s="55">
        <f t="shared" si="151"/>
        <v>0</v>
      </c>
      <c r="L41" s="55">
        <f t="shared" si="152"/>
        <v>0</v>
      </c>
      <c r="M41" s="55">
        <f t="shared" si="153"/>
        <v>0</v>
      </c>
      <c r="N41" s="55">
        <f t="shared" si="154"/>
        <v>0</v>
      </c>
      <c r="O41" s="55"/>
      <c r="P41" s="71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158">
        <f t="shared" si="155"/>
        <v>0</v>
      </c>
      <c r="AD41" s="158">
        <f t="shared" si="156"/>
        <v>0</v>
      </c>
      <c r="AE41" s="158"/>
      <c r="AF41" s="56">
        <f t="shared" si="157"/>
        <v>0</v>
      </c>
      <c r="AG41" s="56">
        <f t="shared" si="158"/>
        <v>0</v>
      </c>
      <c r="AH41" s="56">
        <f t="shared" si="159"/>
        <v>0</v>
      </c>
      <c r="AI41" s="56">
        <f t="shared" si="160"/>
        <v>0</v>
      </c>
      <c r="AJ41" s="56">
        <f t="shared" si="161"/>
        <v>0</v>
      </c>
      <c r="AK41" s="56">
        <f t="shared" si="162"/>
        <v>0</v>
      </c>
      <c r="AL41" s="56">
        <f t="shared" si="163"/>
        <v>0</v>
      </c>
      <c r="AM41" s="56">
        <f t="shared" si="164"/>
        <v>0</v>
      </c>
      <c r="AN41" s="56">
        <f t="shared" si="165"/>
        <v>0</v>
      </c>
      <c r="AO41" s="56">
        <f t="shared" si="166"/>
        <v>0</v>
      </c>
      <c r="AP41" s="56">
        <f t="shared" si="167"/>
        <v>0</v>
      </c>
      <c r="AQ41" s="56">
        <f t="shared" si="168"/>
        <v>0</v>
      </c>
      <c r="AR41" s="56">
        <f t="shared" si="169"/>
        <v>0</v>
      </c>
      <c r="AS41" s="56">
        <f t="shared" si="170"/>
        <v>0</v>
      </c>
      <c r="AT41" s="56">
        <f t="shared" si="171"/>
        <v>0</v>
      </c>
      <c r="AU41" s="56">
        <f t="shared" si="172"/>
        <v>0</v>
      </c>
      <c r="AV41" s="56">
        <f t="shared" si="173"/>
        <v>0</v>
      </c>
      <c r="AW41" s="56">
        <f t="shared" si="174"/>
        <v>0</v>
      </c>
      <c r="AX41" s="56">
        <f t="shared" si="175"/>
        <v>0</v>
      </c>
      <c r="AY41" s="56">
        <f t="shared" si="176"/>
        <v>0</v>
      </c>
      <c r="AZ41" s="56">
        <f t="shared" si="177"/>
        <v>0</v>
      </c>
      <c r="BA41" s="56">
        <f t="shared" si="178"/>
        <v>0</v>
      </c>
      <c r="BB41" s="56">
        <f t="shared" si="179"/>
        <v>0</v>
      </c>
      <c r="BC41" s="56">
        <f t="shared" si="180"/>
        <v>0</v>
      </c>
      <c r="BD41" s="158">
        <f t="shared" si="181"/>
        <v>0</v>
      </c>
      <c r="BE41" s="158">
        <f t="shared" si="182"/>
        <v>0</v>
      </c>
      <c r="BF41" s="158">
        <f t="shared" si="183"/>
        <v>0</v>
      </c>
      <c r="BG41" s="158">
        <f t="shared" si="184"/>
        <v>0</v>
      </c>
    </row>
    <row r="42" spans="1:59" ht="18" customHeight="1" x14ac:dyDescent="0.25">
      <c r="A42" s="37" t="s">
        <v>244</v>
      </c>
      <c r="B42" s="87" t="s">
        <v>164</v>
      </c>
      <c r="C42" s="55"/>
      <c r="D42" s="137"/>
      <c r="E42" s="137"/>
      <c r="F42" s="137"/>
      <c r="G42" s="136"/>
      <c r="H42" s="136"/>
      <c r="I42" s="55">
        <f t="shared" si="149"/>
        <v>0</v>
      </c>
      <c r="J42" s="55">
        <f t="shared" si="150"/>
        <v>0</v>
      </c>
      <c r="K42" s="55">
        <f t="shared" si="151"/>
        <v>0</v>
      </c>
      <c r="L42" s="55">
        <f t="shared" si="152"/>
        <v>0</v>
      </c>
      <c r="M42" s="55">
        <f t="shared" si="153"/>
        <v>0</v>
      </c>
      <c r="N42" s="55">
        <f t="shared" si="154"/>
        <v>0</v>
      </c>
      <c r="O42" s="55"/>
      <c r="P42" s="71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158">
        <f t="shared" si="155"/>
        <v>0</v>
      </c>
      <c r="AD42" s="158">
        <f t="shared" si="156"/>
        <v>0</v>
      </c>
      <c r="AE42" s="158"/>
      <c r="AF42" s="56">
        <f t="shared" si="157"/>
        <v>0</v>
      </c>
      <c r="AG42" s="56">
        <f t="shared" si="158"/>
        <v>0</v>
      </c>
      <c r="AH42" s="56">
        <f t="shared" si="159"/>
        <v>0</v>
      </c>
      <c r="AI42" s="56">
        <f t="shared" si="160"/>
        <v>0</v>
      </c>
      <c r="AJ42" s="56">
        <f t="shared" si="161"/>
        <v>0</v>
      </c>
      <c r="AK42" s="56">
        <f t="shared" si="162"/>
        <v>0</v>
      </c>
      <c r="AL42" s="56">
        <f t="shared" si="163"/>
        <v>0</v>
      </c>
      <c r="AM42" s="56">
        <f t="shared" si="164"/>
        <v>0</v>
      </c>
      <c r="AN42" s="56">
        <f t="shared" si="165"/>
        <v>0</v>
      </c>
      <c r="AO42" s="56">
        <f t="shared" si="166"/>
        <v>0</v>
      </c>
      <c r="AP42" s="56">
        <f t="shared" si="167"/>
        <v>0</v>
      </c>
      <c r="AQ42" s="56">
        <f t="shared" si="168"/>
        <v>0</v>
      </c>
      <c r="AR42" s="56">
        <f t="shared" si="169"/>
        <v>0</v>
      </c>
      <c r="AS42" s="56">
        <f t="shared" si="170"/>
        <v>0</v>
      </c>
      <c r="AT42" s="56">
        <f t="shared" si="171"/>
        <v>0</v>
      </c>
      <c r="AU42" s="56">
        <f t="shared" si="172"/>
        <v>0</v>
      </c>
      <c r="AV42" s="56">
        <f t="shared" si="173"/>
        <v>0</v>
      </c>
      <c r="AW42" s="56">
        <f t="shared" si="174"/>
        <v>0</v>
      </c>
      <c r="AX42" s="56">
        <f t="shared" si="175"/>
        <v>0</v>
      </c>
      <c r="AY42" s="56">
        <f t="shared" si="176"/>
        <v>0</v>
      </c>
      <c r="AZ42" s="56">
        <f t="shared" si="177"/>
        <v>0</v>
      </c>
      <c r="BA42" s="56">
        <f t="shared" si="178"/>
        <v>0</v>
      </c>
      <c r="BB42" s="56">
        <f t="shared" si="179"/>
        <v>0</v>
      </c>
      <c r="BC42" s="56">
        <f t="shared" si="180"/>
        <v>0</v>
      </c>
      <c r="BD42" s="158">
        <f t="shared" si="181"/>
        <v>0</v>
      </c>
      <c r="BE42" s="158">
        <f t="shared" si="182"/>
        <v>0</v>
      </c>
      <c r="BF42" s="158">
        <f t="shared" si="183"/>
        <v>0</v>
      </c>
      <c r="BG42" s="158">
        <f t="shared" si="184"/>
        <v>0</v>
      </c>
    </row>
    <row r="43" spans="1:59" ht="18" customHeight="1" x14ac:dyDescent="0.25">
      <c r="A43" s="37" t="s">
        <v>245</v>
      </c>
      <c r="B43" s="87" t="s">
        <v>162</v>
      </c>
      <c r="C43" s="55"/>
      <c r="D43" s="137"/>
      <c r="E43" s="137"/>
      <c r="F43" s="137"/>
      <c r="G43" s="136"/>
      <c r="H43" s="136"/>
      <c r="I43" s="55">
        <f t="shared" si="149"/>
        <v>0</v>
      </c>
      <c r="J43" s="55">
        <f t="shared" si="150"/>
        <v>0</v>
      </c>
      <c r="K43" s="55">
        <f t="shared" si="151"/>
        <v>0</v>
      </c>
      <c r="L43" s="55">
        <f t="shared" si="152"/>
        <v>0</v>
      </c>
      <c r="M43" s="55">
        <f t="shared" si="153"/>
        <v>0</v>
      </c>
      <c r="N43" s="55">
        <f t="shared" si="154"/>
        <v>0</v>
      </c>
      <c r="O43" s="55"/>
      <c r="P43" s="71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158">
        <f t="shared" si="155"/>
        <v>0</v>
      </c>
      <c r="AD43" s="158">
        <f t="shared" si="156"/>
        <v>0</v>
      </c>
      <c r="AE43" s="158"/>
      <c r="AF43" s="56">
        <f t="shared" si="157"/>
        <v>0</v>
      </c>
      <c r="AG43" s="56">
        <f t="shared" si="158"/>
        <v>0</v>
      </c>
      <c r="AH43" s="56">
        <f t="shared" si="159"/>
        <v>0</v>
      </c>
      <c r="AI43" s="56">
        <f t="shared" si="160"/>
        <v>0</v>
      </c>
      <c r="AJ43" s="56">
        <f t="shared" si="161"/>
        <v>0</v>
      </c>
      <c r="AK43" s="56">
        <f t="shared" si="162"/>
        <v>0</v>
      </c>
      <c r="AL43" s="56">
        <f t="shared" si="163"/>
        <v>0</v>
      </c>
      <c r="AM43" s="56">
        <f t="shared" si="164"/>
        <v>0</v>
      </c>
      <c r="AN43" s="56">
        <f t="shared" si="165"/>
        <v>0</v>
      </c>
      <c r="AO43" s="56">
        <f t="shared" si="166"/>
        <v>0</v>
      </c>
      <c r="AP43" s="56">
        <f t="shared" si="167"/>
        <v>0</v>
      </c>
      <c r="AQ43" s="56">
        <f t="shared" si="168"/>
        <v>0</v>
      </c>
      <c r="AR43" s="56">
        <f t="shared" si="169"/>
        <v>0</v>
      </c>
      <c r="AS43" s="56">
        <f t="shared" si="170"/>
        <v>0</v>
      </c>
      <c r="AT43" s="56">
        <f t="shared" si="171"/>
        <v>0</v>
      </c>
      <c r="AU43" s="56">
        <f t="shared" si="172"/>
        <v>0</v>
      </c>
      <c r="AV43" s="56">
        <f t="shared" si="173"/>
        <v>0</v>
      </c>
      <c r="AW43" s="56">
        <f t="shared" si="174"/>
        <v>0</v>
      </c>
      <c r="AX43" s="56">
        <f t="shared" si="175"/>
        <v>0</v>
      </c>
      <c r="AY43" s="56">
        <f t="shared" si="176"/>
        <v>0</v>
      </c>
      <c r="AZ43" s="56">
        <f t="shared" si="177"/>
        <v>0</v>
      </c>
      <c r="BA43" s="56">
        <f t="shared" si="178"/>
        <v>0</v>
      </c>
      <c r="BB43" s="56">
        <f t="shared" si="179"/>
        <v>0</v>
      </c>
      <c r="BC43" s="56">
        <f t="shared" si="180"/>
        <v>0</v>
      </c>
      <c r="BD43" s="158">
        <f t="shared" si="181"/>
        <v>0</v>
      </c>
      <c r="BE43" s="158">
        <f t="shared" si="182"/>
        <v>0</v>
      </c>
      <c r="BF43" s="158">
        <f t="shared" si="183"/>
        <v>0</v>
      </c>
      <c r="BG43" s="158">
        <f t="shared" si="184"/>
        <v>0</v>
      </c>
    </row>
    <row r="44" spans="1:59" s="36" customFormat="1" ht="18" customHeight="1" x14ac:dyDescent="0.25">
      <c r="A44" s="58"/>
      <c r="B44" s="40" t="s">
        <v>246</v>
      </c>
      <c r="C44" s="47"/>
      <c r="D44" s="138"/>
      <c r="E44" s="138"/>
      <c r="F44" s="138"/>
      <c r="G44" s="42">
        <f>IFERROR((K44+L44)/(I44+J44),0)</f>
        <v>0</v>
      </c>
      <c r="H44" s="42">
        <f>IFERROR((M44+N44)/(I44+J44),0)</f>
        <v>0</v>
      </c>
      <c r="I44" s="12">
        <f t="shared" ref="I44:BG44" si="185">ROUND(SUBTOTAL(9,I38:I43),0)</f>
        <v>0</v>
      </c>
      <c r="J44" s="12">
        <f t="shared" si="185"/>
        <v>0</v>
      </c>
      <c r="K44" s="12">
        <f t="shared" si="185"/>
        <v>0</v>
      </c>
      <c r="L44" s="12">
        <f t="shared" si="185"/>
        <v>0</v>
      </c>
      <c r="M44" s="12">
        <f t="shared" si="185"/>
        <v>0</v>
      </c>
      <c r="N44" s="12">
        <f t="shared" si="185"/>
        <v>0</v>
      </c>
      <c r="O44" s="12">
        <f t="shared" si="185"/>
        <v>0</v>
      </c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>
        <f t="shared" si="185"/>
        <v>0</v>
      </c>
      <c r="AG44" s="12">
        <f t="shared" si="185"/>
        <v>0</v>
      </c>
      <c r="AH44" s="12">
        <f t="shared" si="185"/>
        <v>0</v>
      </c>
      <c r="AI44" s="12">
        <f t="shared" si="185"/>
        <v>0</v>
      </c>
      <c r="AJ44" s="12">
        <f t="shared" si="185"/>
        <v>0</v>
      </c>
      <c r="AK44" s="12">
        <f t="shared" si="185"/>
        <v>0</v>
      </c>
      <c r="AL44" s="12">
        <f t="shared" si="185"/>
        <v>0</v>
      </c>
      <c r="AM44" s="12">
        <f t="shared" si="185"/>
        <v>0</v>
      </c>
      <c r="AN44" s="12">
        <f t="shared" si="185"/>
        <v>0</v>
      </c>
      <c r="AO44" s="12">
        <f t="shared" si="185"/>
        <v>0</v>
      </c>
      <c r="AP44" s="12">
        <f t="shared" si="185"/>
        <v>0</v>
      </c>
      <c r="AQ44" s="12">
        <f t="shared" si="185"/>
        <v>0</v>
      </c>
      <c r="AR44" s="12">
        <f t="shared" si="185"/>
        <v>0</v>
      </c>
      <c r="AS44" s="12">
        <f t="shared" si="185"/>
        <v>0</v>
      </c>
      <c r="AT44" s="12">
        <f t="shared" si="185"/>
        <v>0</v>
      </c>
      <c r="AU44" s="12">
        <f t="shared" si="185"/>
        <v>0</v>
      </c>
      <c r="AV44" s="12">
        <f t="shared" si="185"/>
        <v>0</v>
      </c>
      <c r="AW44" s="12">
        <f t="shared" si="185"/>
        <v>0</v>
      </c>
      <c r="AX44" s="12">
        <f t="shared" si="185"/>
        <v>0</v>
      </c>
      <c r="AY44" s="12">
        <f t="shared" si="185"/>
        <v>0</v>
      </c>
      <c r="AZ44" s="12">
        <f t="shared" si="185"/>
        <v>0</v>
      </c>
      <c r="BA44" s="12">
        <f t="shared" si="185"/>
        <v>0</v>
      </c>
      <c r="BB44" s="12">
        <f t="shared" si="185"/>
        <v>0</v>
      </c>
      <c r="BC44" s="12">
        <f t="shared" si="185"/>
        <v>0</v>
      </c>
      <c r="BD44" s="12">
        <f t="shared" si="185"/>
        <v>0</v>
      </c>
      <c r="BE44" s="12">
        <f t="shared" si="185"/>
        <v>0</v>
      </c>
      <c r="BF44" s="12">
        <f t="shared" si="185"/>
        <v>0</v>
      </c>
      <c r="BG44" s="12">
        <f t="shared" si="185"/>
        <v>0</v>
      </c>
    </row>
    <row r="45" spans="1:59" ht="18" customHeight="1" x14ac:dyDescent="0.25">
      <c r="A45" s="131" t="s">
        <v>154</v>
      </c>
      <c r="B45" s="132" t="s">
        <v>247</v>
      </c>
      <c r="C45" s="55"/>
      <c r="D45" s="137"/>
      <c r="E45" s="137"/>
      <c r="F45" s="137"/>
      <c r="G45" s="136"/>
      <c r="H45" s="136"/>
      <c r="I45" s="55">
        <f t="shared" ref="I45:I50" si="186">IFERROR(ROUND((D45*E45),0),0)</f>
        <v>0</v>
      </c>
      <c r="J45" s="55">
        <f t="shared" ref="J45:J50" si="187">IFERROR(ROUND((D45*F45),0),0)</f>
        <v>0</v>
      </c>
      <c r="K45" s="55">
        <f t="shared" ref="K45:K50" si="188">IFERROR(ROUND(I45*G45,2),0)</f>
        <v>0</v>
      </c>
      <c r="L45" s="55">
        <f t="shared" ref="L45:L50" si="189">IFERROR(ROUND(J45*G45,2),0)</f>
        <v>0</v>
      </c>
      <c r="M45" s="55">
        <f t="shared" ref="M45:M50" si="190">IFERROR(ROUND(I45*H45,2),0)</f>
        <v>0</v>
      </c>
      <c r="N45" s="55">
        <f t="shared" ref="N45:N50" si="191">IFERROR(ROUND(J45*H45,2),0)</f>
        <v>0</v>
      </c>
      <c r="O45" s="55"/>
      <c r="P45" s="71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158">
        <f t="shared" ref="AC45:AC50" si="192">ROUND(SUM(Q45:AB45),2)</f>
        <v>0</v>
      </c>
      <c r="AD45" s="158">
        <f t="shared" ref="AD45:AD50" si="193">ROUND((E45+F45)-AC45,2)</f>
        <v>0</v>
      </c>
      <c r="AE45" s="158"/>
      <c r="AF45" s="56">
        <f t="shared" ref="AF45:AF50" si="194">IFERROR(ROUND((($D45*$Q45)*$G45),2),0)</f>
        <v>0</v>
      </c>
      <c r="AG45" s="56">
        <f t="shared" ref="AG45:AG50" si="195">IFERROR(ROUND((($D45*$Q45)*$H45),2),0)</f>
        <v>0</v>
      </c>
      <c r="AH45" s="56">
        <f t="shared" ref="AH45:AH50" si="196">IFERROR(ROUND((($D45*$R45)*$G45),2),0)</f>
        <v>0</v>
      </c>
      <c r="AI45" s="56">
        <f t="shared" ref="AI45:AI50" si="197">IFERROR(ROUND((($D45*$R45)*$H45),2),0)</f>
        <v>0</v>
      </c>
      <c r="AJ45" s="56">
        <f t="shared" ref="AJ45:AJ50" si="198">IFERROR(ROUND((($D45*$S45)*$G45),2),0)</f>
        <v>0</v>
      </c>
      <c r="AK45" s="56">
        <f t="shared" ref="AK45:AK50" si="199">IFERROR(ROUND((($D45*$S45)*$H45),2),0)</f>
        <v>0</v>
      </c>
      <c r="AL45" s="56">
        <f t="shared" ref="AL45:AL50" si="200">IFERROR(ROUND((($D45*$T45)*$G45),2),0)</f>
        <v>0</v>
      </c>
      <c r="AM45" s="56">
        <f t="shared" ref="AM45:AM50" si="201">IFERROR(ROUND((($D45*$T45)*$H45),2),0)</f>
        <v>0</v>
      </c>
      <c r="AN45" s="56">
        <f t="shared" ref="AN45:AN50" si="202">IFERROR(ROUND((($D45*$U45)*$G45),2),0)</f>
        <v>0</v>
      </c>
      <c r="AO45" s="56">
        <f t="shared" ref="AO45:AO50" si="203">IFERROR(ROUND((($D45*$U45)*$H45),2),0)</f>
        <v>0</v>
      </c>
      <c r="AP45" s="56">
        <f t="shared" ref="AP45:AP50" si="204">IFERROR(ROUND((($D45*$V45)*$G45),2),0)</f>
        <v>0</v>
      </c>
      <c r="AQ45" s="56">
        <f t="shared" ref="AQ45:AQ50" si="205">IFERROR(ROUND((($D45*$V45)*$H45),2),0)</f>
        <v>0</v>
      </c>
      <c r="AR45" s="56">
        <f t="shared" ref="AR45:AR50" si="206">IFERROR(ROUND((($D45*$W45)*$G45),2),0)</f>
        <v>0</v>
      </c>
      <c r="AS45" s="56">
        <f t="shared" ref="AS45:AS50" si="207">IFERROR(ROUND((($D45*$W45)*$H45),2),0)</f>
        <v>0</v>
      </c>
      <c r="AT45" s="56">
        <f t="shared" ref="AT45:AT50" si="208">IFERROR(ROUND((($D45*$X45)*$G45),2),0)</f>
        <v>0</v>
      </c>
      <c r="AU45" s="56">
        <f t="shared" ref="AU45:AU50" si="209">IFERROR(ROUND((($D45*$X45)*$H45),2),0)</f>
        <v>0</v>
      </c>
      <c r="AV45" s="56">
        <f t="shared" ref="AV45:AV50" si="210">IFERROR(ROUND((($D45*$Y45)*$G45),2),0)</f>
        <v>0</v>
      </c>
      <c r="AW45" s="56">
        <f t="shared" ref="AW45:AW50" si="211">IFERROR(ROUND((($D45*$Y45)*$H45),2),0)</f>
        <v>0</v>
      </c>
      <c r="AX45" s="56">
        <f t="shared" ref="AX45:AX50" si="212">IFERROR(ROUND((($D45*$Z45)*$G45),2),0)</f>
        <v>0</v>
      </c>
      <c r="AY45" s="56">
        <f t="shared" ref="AY45:AY50" si="213">IFERROR(ROUND((($D45*$Z45)*$H45),2),0)</f>
        <v>0</v>
      </c>
      <c r="AZ45" s="56">
        <f t="shared" ref="AZ45:AZ50" si="214">IFERROR(ROUND((($D45*$AA45)*$G45),2),0)</f>
        <v>0</v>
      </c>
      <c r="BA45" s="56">
        <f t="shared" ref="BA45:BA50" si="215">IFERROR(ROUND((($D45*$AA45)*$H45),2),0)</f>
        <v>0</v>
      </c>
      <c r="BB45" s="56">
        <f t="shared" ref="BB45:BB50" si="216">IFERROR(ROUND((($D45*$AB45)*$G45),2),0)</f>
        <v>0</v>
      </c>
      <c r="BC45" s="56">
        <f t="shared" ref="BC45:BC50" si="217">IFERROR(ROUND((($D45*$AB45)*$H45),2),0)</f>
        <v>0</v>
      </c>
      <c r="BD45" s="158">
        <f t="shared" ref="BD45:BD50" si="218">ROUND(AF45+AH45+AJ45+AL45+AN45+AP45+AR45+AT45+AV45+AX45+AZ45+BB45,2)</f>
        <v>0</v>
      </c>
      <c r="BE45" s="158">
        <f t="shared" ref="BE45:BE50" si="219">ROUND(AG45+AI45+AK45+AM45+AO45+AQ45+AS45+AU45+AW45+AY45+BA45+BC45,2)</f>
        <v>0</v>
      </c>
      <c r="BF45" s="158">
        <f t="shared" ref="BF45:BF50" si="220">ROUND((K45+L45)-BD45,2)</f>
        <v>0</v>
      </c>
      <c r="BG45" s="158">
        <f t="shared" ref="BG45:BG50" si="221">ROUND((M45+N45)-BE45,2)</f>
        <v>0</v>
      </c>
    </row>
    <row r="46" spans="1:59" ht="18" customHeight="1" x14ac:dyDescent="0.25">
      <c r="A46" s="37" t="s">
        <v>180</v>
      </c>
      <c r="B46" s="87" t="s">
        <v>225</v>
      </c>
      <c r="C46" s="55"/>
      <c r="D46" s="137"/>
      <c r="E46" s="137"/>
      <c r="F46" s="137"/>
      <c r="G46" s="136"/>
      <c r="H46" s="136"/>
      <c r="I46" s="55">
        <f t="shared" si="186"/>
        <v>0</v>
      </c>
      <c r="J46" s="55">
        <f t="shared" si="187"/>
        <v>0</v>
      </c>
      <c r="K46" s="55">
        <f t="shared" si="188"/>
        <v>0</v>
      </c>
      <c r="L46" s="55">
        <f t="shared" si="189"/>
        <v>0</v>
      </c>
      <c r="M46" s="55">
        <f t="shared" si="190"/>
        <v>0</v>
      </c>
      <c r="N46" s="55">
        <f t="shared" si="191"/>
        <v>0</v>
      </c>
      <c r="O46" s="55"/>
      <c r="P46" s="71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158">
        <f t="shared" si="192"/>
        <v>0</v>
      </c>
      <c r="AD46" s="158">
        <f t="shared" si="193"/>
        <v>0</v>
      </c>
      <c r="AE46" s="158"/>
      <c r="AF46" s="56">
        <f t="shared" si="194"/>
        <v>0</v>
      </c>
      <c r="AG46" s="56">
        <f t="shared" si="195"/>
        <v>0</v>
      </c>
      <c r="AH46" s="56">
        <f t="shared" si="196"/>
        <v>0</v>
      </c>
      <c r="AI46" s="56">
        <f t="shared" si="197"/>
        <v>0</v>
      </c>
      <c r="AJ46" s="56">
        <f t="shared" si="198"/>
        <v>0</v>
      </c>
      <c r="AK46" s="56">
        <f t="shared" si="199"/>
        <v>0</v>
      </c>
      <c r="AL46" s="56">
        <f t="shared" si="200"/>
        <v>0</v>
      </c>
      <c r="AM46" s="56">
        <f t="shared" si="201"/>
        <v>0</v>
      </c>
      <c r="AN46" s="56">
        <f t="shared" si="202"/>
        <v>0</v>
      </c>
      <c r="AO46" s="56">
        <f t="shared" si="203"/>
        <v>0</v>
      </c>
      <c r="AP46" s="56">
        <f t="shared" si="204"/>
        <v>0</v>
      </c>
      <c r="AQ46" s="56">
        <f t="shared" si="205"/>
        <v>0</v>
      </c>
      <c r="AR46" s="56">
        <f t="shared" si="206"/>
        <v>0</v>
      </c>
      <c r="AS46" s="56">
        <f t="shared" si="207"/>
        <v>0</v>
      </c>
      <c r="AT46" s="56">
        <f t="shared" si="208"/>
        <v>0</v>
      </c>
      <c r="AU46" s="56">
        <f t="shared" si="209"/>
        <v>0</v>
      </c>
      <c r="AV46" s="56">
        <f t="shared" si="210"/>
        <v>0</v>
      </c>
      <c r="AW46" s="56">
        <f t="shared" si="211"/>
        <v>0</v>
      </c>
      <c r="AX46" s="56">
        <f t="shared" si="212"/>
        <v>0</v>
      </c>
      <c r="AY46" s="56">
        <f t="shared" si="213"/>
        <v>0</v>
      </c>
      <c r="AZ46" s="56">
        <f t="shared" si="214"/>
        <v>0</v>
      </c>
      <c r="BA46" s="56">
        <f t="shared" si="215"/>
        <v>0</v>
      </c>
      <c r="BB46" s="56">
        <f t="shared" si="216"/>
        <v>0</v>
      </c>
      <c r="BC46" s="56">
        <f t="shared" si="217"/>
        <v>0</v>
      </c>
      <c r="BD46" s="158">
        <f t="shared" si="218"/>
        <v>0</v>
      </c>
      <c r="BE46" s="158">
        <f t="shared" si="219"/>
        <v>0</v>
      </c>
      <c r="BF46" s="158">
        <f t="shared" si="220"/>
        <v>0</v>
      </c>
      <c r="BG46" s="158">
        <f t="shared" si="221"/>
        <v>0</v>
      </c>
    </row>
    <row r="47" spans="1:59" ht="18" customHeight="1" x14ac:dyDescent="0.25">
      <c r="A47" s="37" t="s">
        <v>181</v>
      </c>
      <c r="B47" s="87" t="s">
        <v>163</v>
      </c>
      <c r="C47" s="55"/>
      <c r="D47" s="137"/>
      <c r="E47" s="137"/>
      <c r="F47" s="137"/>
      <c r="G47" s="136"/>
      <c r="H47" s="136"/>
      <c r="I47" s="55">
        <f t="shared" si="186"/>
        <v>0</v>
      </c>
      <c r="J47" s="55">
        <f t="shared" si="187"/>
        <v>0</v>
      </c>
      <c r="K47" s="55">
        <f t="shared" si="188"/>
        <v>0</v>
      </c>
      <c r="L47" s="55">
        <f t="shared" si="189"/>
        <v>0</v>
      </c>
      <c r="M47" s="55">
        <f t="shared" si="190"/>
        <v>0</v>
      </c>
      <c r="N47" s="55">
        <f t="shared" si="191"/>
        <v>0</v>
      </c>
      <c r="O47" s="55"/>
      <c r="P47" s="71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158">
        <f t="shared" si="192"/>
        <v>0</v>
      </c>
      <c r="AD47" s="158">
        <f t="shared" si="193"/>
        <v>0</v>
      </c>
      <c r="AE47" s="158"/>
      <c r="AF47" s="56">
        <f t="shared" si="194"/>
        <v>0</v>
      </c>
      <c r="AG47" s="56">
        <f t="shared" si="195"/>
        <v>0</v>
      </c>
      <c r="AH47" s="56">
        <f t="shared" si="196"/>
        <v>0</v>
      </c>
      <c r="AI47" s="56">
        <f t="shared" si="197"/>
        <v>0</v>
      </c>
      <c r="AJ47" s="56">
        <f t="shared" si="198"/>
        <v>0</v>
      </c>
      <c r="AK47" s="56">
        <f t="shared" si="199"/>
        <v>0</v>
      </c>
      <c r="AL47" s="56">
        <f t="shared" si="200"/>
        <v>0</v>
      </c>
      <c r="AM47" s="56">
        <f t="shared" si="201"/>
        <v>0</v>
      </c>
      <c r="AN47" s="56">
        <f t="shared" si="202"/>
        <v>0</v>
      </c>
      <c r="AO47" s="56">
        <f t="shared" si="203"/>
        <v>0</v>
      </c>
      <c r="AP47" s="56">
        <f t="shared" si="204"/>
        <v>0</v>
      </c>
      <c r="AQ47" s="56">
        <f t="shared" si="205"/>
        <v>0</v>
      </c>
      <c r="AR47" s="56">
        <f t="shared" si="206"/>
        <v>0</v>
      </c>
      <c r="AS47" s="56">
        <f t="shared" si="207"/>
        <v>0</v>
      </c>
      <c r="AT47" s="56">
        <f t="shared" si="208"/>
        <v>0</v>
      </c>
      <c r="AU47" s="56">
        <f t="shared" si="209"/>
        <v>0</v>
      </c>
      <c r="AV47" s="56">
        <f t="shared" si="210"/>
        <v>0</v>
      </c>
      <c r="AW47" s="56">
        <f t="shared" si="211"/>
        <v>0</v>
      </c>
      <c r="AX47" s="56">
        <f t="shared" si="212"/>
        <v>0</v>
      </c>
      <c r="AY47" s="56">
        <f t="shared" si="213"/>
        <v>0</v>
      </c>
      <c r="AZ47" s="56">
        <f t="shared" si="214"/>
        <v>0</v>
      </c>
      <c r="BA47" s="56">
        <f t="shared" si="215"/>
        <v>0</v>
      </c>
      <c r="BB47" s="56">
        <f t="shared" si="216"/>
        <v>0</v>
      </c>
      <c r="BC47" s="56">
        <f t="shared" si="217"/>
        <v>0</v>
      </c>
      <c r="BD47" s="158">
        <f t="shared" si="218"/>
        <v>0</v>
      </c>
      <c r="BE47" s="158">
        <f t="shared" si="219"/>
        <v>0</v>
      </c>
      <c r="BF47" s="158">
        <f t="shared" si="220"/>
        <v>0</v>
      </c>
      <c r="BG47" s="158">
        <f t="shared" si="221"/>
        <v>0</v>
      </c>
    </row>
    <row r="48" spans="1:59" ht="18" customHeight="1" x14ac:dyDescent="0.25">
      <c r="A48" s="37" t="s">
        <v>182</v>
      </c>
      <c r="B48" s="87" t="s">
        <v>226</v>
      </c>
      <c r="C48" s="55"/>
      <c r="D48" s="137"/>
      <c r="E48" s="137"/>
      <c r="F48" s="137"/>
      <c r="G48" s="136"/>
      <c r="H48" s="136"/>
      <c r="I48" s="55">
        <f t="shared" si="186"/>
        <v>0</v>
      </c>
      <c r="J48" s="55">
        <f t="shared" si="187"/>
        <v>0</v>
      </c>
      <c r="K48" s="55">
        <f t="shared" si="188"/>
        <v>0</v>
      </c>
      <c r="L48" s="55">
        <f t="shared" si="189"/>
        <v>0</v>
      </c>
      <c r="M48" s="55">
        <f t="shared" si="190"/>
        <v>0</v>
      </c>
      <c r="N48" s="55">
        <f t="shared" si="191"/>
        <v>0</v>
      </c>
      <c r="O48" s="55"/>
      <c r="P48" s="71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158">
        <f t="shared" si="192"/>
        <v>0</v>
      </c>
      <c r="AD48" s="158">
        <f t="shared" si="193"/>
        <v>0</v>
      </c>
      <c r="AE48" s="158"/>
      <c r="AF48" s="56">
        <f t="shared" si="194"/>
        <v>0</v>
      </c>
      <c r="AG48" s="56">
        <f t="shared" si="195"/>
        <v>0</v>
      </c>
      <c r="AH48" s="56">
        <f t="shared" si="196"/>
        <v>0</v>
      </c>
      <c r="AI48" s="56">
        <f t="shared" si="197"/>
        <v>0</v>
      </c>
      <c r="AJ48" s="56">
        <f t="shared" si="198"/>
        <v>0</v>
      </c>
      <c r="AK48" s="56">
        <f t="shared" si="199"/>
        <v>0</v>
      </c>
      <c r="AL48" s="56">
        <f t="shared" si="200"/>
        <v>0</v>
      </c>
      <c r="AM48" s="56">
        <f t="shared" si="201"/>
        <v>0</v>
      </c>
      <c r="AN48" s="56">
        <f t="shared" si="202"/>
        <v>0</v>
      </c>
      <c r="AO48" s="56">
        <f t="shared" si="203"/>
        <v>0</v>
      </c>
      <c r="AP48" s="56">
        <f t="shared" si="204"/>
        <v>0</v>
      </c>
      <c r="AQ48" s="56">
        <f t="shared" si="205"/>
        <v>0</v>
      </c>
      <c r="AR48" s="56">
        <f t="shared" si="206"/>
        <v>0</v>
      </c>
      <c r="AS48" s="56">
        <f t="shared" si="207"/>
        <v>0</v>
      </c>
      <c r="AT48" s="56">
        <f t="shared" si="208"/>
        <v>0</v>
      </c>
      <c r="AU48" s="56">
        <f t="shared" si="209"/>
        <v>0</v>
      </c>
      <c r="AV48" s="56">
        <f t="shared" si="210"/>
        <v>0</v>
      </c>
      <c r="AW48" s="56">
        <f t="shared" si="211"/>
        <v>0</v>
      </c>
      <c r="AX48" s="56">
        <f t="shared" si="212"/>
        <v>0</v>
      </c>
      <c r="AY48" s="56">
        <f t="shared" si="213"/>
        <v>0</v>
      </c>
      <c r="AZ48" s="56">
        <f t="shared" si="214"/>
        <v>0</v>
      </c>
      <c r="BA48" s="56">
        <f t="shared" si="215"/>
        <v>0</v>
      </c>
      <c r="BB48" s="56">
        <f t="shared" si="216"/>
        <v>0</v>
      </c>
      <c r="BC48" s="56">
        <f t="shared" si="217"/>
        <v>0</v>
      </c>
      <c r="BD48" s="158">
        <f t="shared" si="218"/>
        <v>0</v>
      </c>
      <c r="BE48" s="158">
        <f t="shared" si="219"/>
        <v>0</v>
      </c>
      <c r="BF48" s="158">
        <f t="shared" si="220"/>
        <v>0</v>
      </c>
      <c r="BG48" s="158">
        <f t="shared" si="221"/>
        <v>0</v>
      </c>
    </row>
    <row r="49" spans="1:59" ht="18" customHeight="1" x14ac:dyDescent="0.25">
      <c r="A49" s="37" t="s">
        <v>183</v>
      </c>
      <c r="B49" s="87" t="s">
        <v>164</v>
      </c>
      <c r="C49" s="55"/>
      <c r="D49" s="137"/>
      <c r="E49" s="137"/>
      <c r="F49" s="137"/>
      <c r="G49" s="136"/>
      <c r="H49" s="136"/>
      <c r="I49" s="55">
        <f t="shared" si="186"/>
        <v>0</v>
      </c>
      <c r="J49" s="55">
        <f t="shared" si="187"/>
        <v>0</v>
      </c>
      <c r="K49" s="55">
        <f t="shared" si="188"/>
        <v>0</v>
      </c>
      <c r="L49" s="55">
        <f t="shared" si="189"/>
        <v>0</v>
      </c>
      <c r="M49" s="55">
        <f t="shared" si="190"/>
        <v>0</v>
      </c>
      <c r="N49" s="55">
        <f t="shared" si="191"/>
        <v>0</v>
      </c>
      <c r="O49" s="55"/>
      <c r="P49" s="71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158">
        <f t="shared" si="192"/>
        <v>0</v>
      </c>
      <c r="AD49" s="158">
        <f t="shared" si="193"/>
        <v>0</v>
      </c>
      <c r="AE49" s="158"/>
      <c r="AF49" s="56">
        <f t="shared" si="194"/>
        <v>0</v>
      </c>
      <c r="AG49" s="56">
        <f t="shared" si="195"/>
        <v>0</v>
      </c>
      <c r="AH49" s="56">
        <f t="shared" si="196"/>
        <v>0</v>
      </c>
      <c r="AI49" s="56">
        <f t="shared" si="197"/>
        <v>0</v>
      </c>
      <c r="AJ49" s="56">
        <f t="shared" si="198"/>
        <v>0</v>
      </c>
      <c r="AK49" s="56">
        <f t="shared" si="199"/>
        <v>0</v>
      </c>
      <c r="AL49" s="56">
        <f t="shared" si="200"/>
        <v>0</v>
      </c>
      <c r="AM49" s="56">
        <f t="shared" si="201"/>
        <v>0</v>
      </c>
      <c r="AN49" s="56">
        <f t="shared" si="202"/>
        <v>0</v>
      </c>
      <c r="AO49" s="56">
        <f t="shared" si="203"/>
        <v>0</v>
      </c>
      <c r="AP49" s="56">
        <f t="shared" si="204"/>
        <v>0</v>
      </c>
      <c r="AQ49" s="56">
        <f t="shared" si="205"/>
        <v>0</v>
      </c>
      <c r="AR49" s="56">
        <f t="shared" si="206"/>
        <v>0</v>
      </c>
      <c r="AS49" s="56">
        <f t="shared" si="207"/>
        <v>0</v>
      </c>
      <c r="AT49" s="56">
        <f t="shared" si="208"/>
        <v>0</v>
      </c>
      <c r="AU49" s="56">
        <f t="shared" si="209"/>
        <v>0</v>
      </c>
      <c r="AV49" s="56">
        <f t="shared" si="210"/>
        <v>0</v>
      </c>
      <c r="AW49" s="56">
        <f t="shared" si="211"/>
        <v>0</v>
      </c>
      <c r="AX49" s="56">
        <f t="shared" si="212"/>
        <v>0</v>
      </c>
      <c r="AY49" s="56">
        <f t="shared" si="213"/>
        <v>0</v>
      </c>
      <c r="AZ49" s="56">
        <f t="shared" si="214"/>
        <v>0</v>
      </c>
      <c r="BA49" s="56">
        <f t="shared" si="215"/>
        <v>0</v>
      </c>
      <c r="BB49" s="56">
        <f t="shared" si="216"/>
        <v>0</v>
      </c>
      <c r="BC49" s="56">
        <f t="shared" si="217"/>
        <v>0</v>
      </c>
      <c r="BD49" s="158">
        <f t="shared" si="218"/>
        <v>0</v>
      </c>
      <c r="BE49" s="158">
        <f t="shared" si="219"/>
        <v>0</v>
      </c>
      <c r="BF49" s="158">
        <f t="shared" si="220"/>
        <v>0</v>
      </c>
      <c r="BG49" s="158">
        <f t="shared" si="221"/>
        <v>0</v>
      </c>
    </row>
    <row r="50" spans="1:59" ht="18" customHeight="1" x14ac:dyDescent="0.25">
      <c r="A50" s="37" t="s">
        <v>184</v>
      </c>
      <c r="B50" s="87" t="s">
        <v>162</v>
      </c>
      <c r="C50" s="55"/>
      <c r="D50" s="137"/>
      <c r="E50" s="137"/>
      <c r="F50" s="137"/>
      <c r="G50" s="136"/>
      <c r="H50" s="136"/>
      <c r="I50" s="55">
        <f t="shared" si="186"/>
        <v>0</v>
      </c>
      <c r="J50" s="55">
        <f t="shared" si="187"/>
        <v>0</v>
      </c>
      <c r="K50" s="55">
        <f t="shared" si="188"/>
        <v>0</v>
      </c>
      <c r="L50" s="55">
        <f t="shared" si="189"/>
        <v>0</v>
      </c>
      <c r="M50" s="55">
        <f t="shared" si="190"/>
        <v>0</v>
      </c>
      <c r="N50" s="55">
        <f t="shared" si="191"/>
        <v>0</v>
      </c>
      <c r="O50" s="55"/>
      <c r="P50" s="71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158">
        <f t="shared" si="192"/>
        <v>0</v>
      </c>
      <c r="AD50" s="158">
        <f t="shared" si="193"/>
        <v>0</v>
      </c>
      <c r="AE50" s="158"/>
      <c r="AF50" s="56">
        <f t="shared" si="194"/>
        <v>0</v>
      </c>
      <c r="AG50" s="56">
        <f t="shared" si="195"/>
        <v>0</v>
      </c>
      <c r="AH50" s="56">
        <f t="shared" si="196"/>
        <v>0</v>
      </c>
      <c r="AI50" s="56">
        <f t="shared" si="197"/>
        <v>0</v>
      </c>
      <c r="AJ50" s="56">
        <f t="shared" si="198"/>
        <v>0</v>
      </c>
      <c r="AK50" s="56">
        <f t="shared" si="199"/>
        <v>0</v>
      </c>
      <c r="AL50" s="56">
        <f t="shared" si="200"/>
        <v>0</v>
      </c>
      <c r="AM50" s="56">
        <f t="shared" si="201"/>
        <v>0</v>
      </c>
      <c r="AN50" s="56">
        <f t="shared" si="202"/>
        <v>0</v>
      </c>
      <c r="AO50" s="56">
        <f t="shared" si="203"/>
        <v>0</v>
      </c>
      <c r="AP50" s="56">
        <f t="shared" si="204"/>
        <v>0</v>
      </c>
      <c r="AQ50" s="56">
        <f t="shared" si="205"/>
        <v>0</v>
      </c>
      <c r="AR50" s="56">
        <f t="shared" si="206"/>
        <v>0</v>
      </c>
      <c r="AS50" s="56">
        <f t="shared" si="207"/>
        <v>0</v>
      </c>
      <c r="AT50" s="56">
        <f t="shared" si="208"/>
        <v>0</v>
      </c>
      <c r="AU50" s="56">
        <f t="shared" si="209"/>
        <v>0</v>
      </c>
      <c r="AV50" s="56">
        <f t="shared" si="210"/>
        <v>0</v>
      </c>
      <c r="AW50" s="56">
        <f t="shared" si="211"/>
        <v>0</v>
      </c>
      <c r="AX50" s="56">
        <f t="shared" si="212"/>
        <v>0</v>
      </c>
      <c r="AY50" s="56">
        <f t="shared" si="213"/>
        <v>0</v>
      </c>
      <c r="AZ50" s="56">
        <f t="shared" si="214"/>
        <v>0</v>
      </c>
      <c r="BA50" s="56">
        <f t="shared" si="215"/>
        <v>0</v>
      </c>
      <c r="BB50" s="56">
        <f t="shared" si="216"/>
        <v>0</v>
      </c>
      <c r="BC50" s="56">
        <f t="shared" si="217"/>
        <v>0</v>
      </c>
      <c r="BD50" s="158">
        <f t="shared" si="218"/>
        <v>0</v>
      </c>
      <c r="BE50" s="158">
        <f t="shared" si="219"/>
        <v>0</v>
      </c>
      <c r="BF50" s="158">
        <f t="shared" si="220"/>
        <v>0</v>
      </c>
      <c r="BG50" s="158">
        <f t="shared" si="221"/>
        <v>0</v>
      </c>
    </row>
    <row r="51" spans="1:59" s="36" customFormat="1" ht="18" customHeight="1" x14ac:dyDescent="0.25">
      <c r="A51" s="58"/>
      <c r="B51" s="40" t="s">
        <v>248</v>
      </c>
      <c r="C51" s="47"/>
      <c r="D51" s="138"/>
      <c r="E51" s="138"/>
      <c r="F51" s="138"/>
      <c r="G51" s="42">
        <f>IFERROR((K51+L51)/(I51+J51),0)</f>
        <v>0</v>
      </c>
      <c r="H51" s="42">
        <f>IFERROR((M51+N51)/(I51+J51),0)</f>
        <v>0</v>
      </c>
      <c r="I51" s="12">
        <f t="shared" ref="I51:BG51" si="222">ROUND(SUBTOTAL(9,I45:I50),0)</f>
        <v>0</v>
      </c>
      <c r="J51" s="12">
        <f t="shared" si="222"/>
        <v>0</v>
      </c>
      <c r="K51" s="12">
        <f t="shared" si="222"/>
        <v>0</v>
      </c>
      <c r="L51" s="12">
        <f t="shared" si="222"/>
        <v>0</v>
      </c>
      <c r="M51" s="12">
        <f t="shared" si="222"/>
        <v>0</v>
      </c>
      <c r="N51" s="12">
        <f t="shared" si="222"/>
        <v>0</v>
      </c>
      <c r="O51" s="12">
        <f t="shared" si="222"/>
        <v>0</v>
      </c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>
        <f t="shared" si="222"/>
        <v>0</v>
      </c>
      <c r="AG51" s="12">
        <f t="shared" si="222"/>
        <v>0</v>
      </c>
      <c r="AH51" s="12">
        <f t="shared" si="222"/>
        <v>0</v>
      </c>
      <c r="AI51" s="12">
        <f t="shared" si="222"/>
        <v>0</v>
      </c>
      <c r="AJ51" s="12">
        <f t="shared" si="222"/>
        <v>0</v>
      </c>
      <c r="AK51" s="12">
        <f t="shared" si="222"/>
        <v>0</v>
      </c>
      <c r="AL51" s="12">
        <f t="shared" si="222"/>
        <v>0</v>
      </c>
      <c r="AM51" s="12">
        <f t="shared" si="222"/>
        <v>0</v>
      </c>
      <c r="AN51" s="12">
        <f t="shared" si="222"/>
        <v>0</v>
      </c>
      <c r="AO51" s="12">
        <f t="shared" si="222"/>
        <v>0</v>
      </c>
      <c r="AP51" s="12">
        <f t="shared" si="222"/>
        <v>0</v>
      </c>
      <c r="AQ51" s="12">
        <f t="shared" si="222"/>
        <v>0</v>
      </c>
      <c r="AR51" s="12">
        <f t="shared" si="222"/>
        <v>0</v>
      </c>
      <c r="AS51" s="12">
        <f t="shared" si="222"/>
        <v>0</v>
      </c>
      <c r="AT51" s="12">
        <f t="shared" si="222"/>
        <v>0</v>
      </c>
      <c r="AU51" s="12">
        <f t="shared" si="222"/>
        <v>0</v>
      </c>
      <c r="AV51" s="12">
        <f t="shared" si="222"/>
        <v>0</v>
      </c>
      <c r="AW51" s="12">
        <f t="shared" si="222"/>
        <v>0</v>
      </c>
      <c r="AX51" s="12">
        <f t="shared" si="222"/>
        <v>0</v>
      </c>
      <c r="AY51" s="12">
        <f t="shared" si="222"/>
        <v>0</v>
      </c>
      <c r="AZ51" s="12">
        <f t="shared" si="222"/>
        <v>0</v>
      </c>
      <c r="BA51" s="12">
        <f t="shared" si="222"/>
        <v>0</v>
      </c>
      <c r="BB51" s="12">
        <f t="shared" si="222"/>
        <v>0</v>
      </c>
      <c r="BC51" s="12">
        <f t="shared" si="222"/>
        <v>0</v>
      </c>
      <c r="BD51" s="12">
        <f t="shared" si="222"/>
        <v>0</v>
      </c>
      <c r="BE51" s="12">
        <f t="shared" si="222"/>
        <v>0</v>
      </c>
      <c r="BF51" s="12">
        <f t="shared" si="222"/>
        <v>0</v>
      </c>
      <c r="BG51" s="12">
        <f t="shared" si="222"/>
        <v>0</v>
      </c>
    </row>
    <row r="52" spans="1:59" ht="18" customHeight="1" x14ac:dyDescent="0.25">
      <c r="A52" s="131" t="s">
        <v>155</v>
      </c>
      <c r="B52" s="132" t="s">
        <v>249</v>
      </c>
      <c r="C52" s="55"/>
      <c r="D52" s="137"/>
      <c r="E52" s="137"/>
      <c r="F52" s="137"/>
      <c r="G52" s="136"/>
      <c r="H52" s="136"/>
      <c r="I52" s="55">
        <f t="shared" ref="I52:I57" si="223">IFERROR(ROUND((D52*E52),0),0)</f>
        <v>0</v>
      </c>
      <c r="J52" s="55">
        <f t="shared" ref="J52:J57" si="224">IFERROR(ROUND((D52*F52),0),0)</f>
        <v>0</v>
      </c>
      <c r="K52" s="55">
        <f t="shared" ref="K52:K57" si="225">IFERROR(ROUND(I52*G52,2),0)</f>
        <v>0</v>
      </c>
      <c r="L52" s="55">
        <f t="shared" ref="L52:L57" si="226">IFERROR(ROUND(J52*G52,2),0)</f>
        <v>0</v>
      </c>
      <c r="M52" s="55">
        <f t="shared" ref="M52:M57" si="227">IFERROR(ROUND(I52*H52,2),0)</f>
        <v>0</v>
      </c>
      <c r="N52" s="55">
        <f t="shared" ref="N52:N57" si="228">IFERROR(ROUND(J52*H52,2),0)</f>
        <v>0</v>
      </c>
      <c r="O52" s="55"/>
      <c r="P52" s="71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158">
        <f t="shared" ref="AC52:AC57" si="229">ROUND(SUM(Q52:AB52),2)</f>
        <v>0</v>
      </c>
      <c r="AD52" s="158">
        <f t="shared" ref="AD52:AD57" si="230">ROUND((E52+F52)-AC52,2)</f>
        <v>0</v>
      </c>
      <c r="AE52" s="158"/>
      <c r="AF52" s="56">
        <f t="shared" ref="AF52:AF57" si="231">IFERROR(ROUND((($D52*$Q52)*$G52),2),0)</f>
        <v>0</v>
      </c>
      <c r="AG52" s="56">
        <f t="shared" ref="AG52:AG57" si="232">IFERROR(ROUND((($D52*$Q52)*$H52),2),0)</f>
        <v>0</v>
      </c>
      <c r="AH52" s="56">
        <f t="shared" ref="AH52:AH57" si="233">IFERROR(ROUND((($D52*$R52)*$G52),2),0)</f>
        <v>0</v>
      </c>
      <c r="AI52" s="56">
        <f t="shared" ref="AI52:AI57" si="234">IFERROR(ROUND((($D52*$R52)*$H52),2),0)</f>
        <v>0</v>
      </c>
      <c r="AJ52" s="56">
        <f t="shared" ref="AJ52:AJ57" si="235">IFERROR(ROUND((($D52*$S52)*$G52),2),0)</f>
        <v>0</v>
      </c>
      <c r="AK52" s="56">
        <f t="shared" ref="AK52:AK57" si="236">IFERROR(ROUND((($D52*$S52)*$H52),2),0)</f>
        <v>0</v>
      </c>
      <c r="AL52" s="56">
        <f t="shared" ref="AL52:AL57" si="237">IFERROR(ROUND((($D52*$T52)*$G52),2),0)</f>
        <v>0</v>
      </c>
      <c r="AM52" s="56">
        <f t="shared" ref="AM52:AM57" si="238">IFERROR(ROUND((($D52*$T52)*$H52),2),0)</f>
        <v>0</v>
      </c>
      <c r="AN52" s="56">
        <f t="shared" ref="AN52:AN57" si="239">IFERROR(ROUND((($D52*$U52)*$G52),2),0)</f>
        <v>0</v>
      </c>
      <c r="AO52" s="56">
        <f t="shared" ref="AO52:AO57" si="240">IFERROR(ROUND((($D52*$U52)*$H52),2),0)</f>
        <v>0</v>
      </c>
      <c r="AP52" s="56">
        <f t="shared" ref="AP52:AP57" si="241">IFERROR(ROUND((($D52*$V52)*$G52),2),0)</f>
        <v>0</v>
      </c>
      <c r="AQ52" s="56">
        <f t="shared" ref="AQ52:AQ57" si="242">IFERROR(ROUND((($D52*$V52)*$H52),2),0)</f>
        <v>0</v>
      </c>
      <c r="AR52" s="56">
        <f t="shared" ref="AR52:AR57" si="243">IFERROR(ROUND((($D52*$W52)*$G52),2),0)</f>
        <v>0</v>
      </c>
      <c r="AS52" s="56">
        <f t="shared" ref="AS52:AS57" si="244">IFERROR(ROUND((($D52*$W52)*$H52),2),0)</f>
        <v>0</v>
      </c>
      <c r="AT52" s="56">
        <f t="shared" ref="AT52:AT57" si="245">IFERROR(ROUND((($D52*$X52)*$G52),2),0)</f>
        <v>0</v>
      </c>
      <c r="AU52" s="56">
        <f t="shared" ref="AU52:AU57" si="246">IFERROR(ROUND((($D52*$X52)*$H52),2),0)</f>
        <v>0</v>
      </c>
      <c r="AV52" s="56">
        <f t="shared" ref="AV52:AV57" si="247">IFERROR(ROUND((($D52*$Y52)*$G52),2),0)</f>
        <v>0</v>
      </c>
      <c r="AW52" s="56">
        <f t="shared" ref="AW52:AW57" si="248">IFERROR(ROUND((($D52*$Y52)*$H52),2),0)</f>
        <v>0</v>
      </c>
      <c r="AX52" s="56">
        <f t="shared" ref="AX52:AX57" si="249">IFERROR(ROUND((($D52*$Z52)*$G52),2),0)</f>
        <v>0</v>
      </c>
      <c r="AY52" s="56">
        <f t="shared" ref="AY52:AY57" si="250">IFERROR(ROUND((($D52*$Z52)*$H52),2),0)</f>
        <v>0</v>
      </c>
      <c r="AZ52" s="56">
        <f t="shared" ref="AZ52:AZ57" si="251">IFERROR(ROUND((($D52*$AA52)*$G52),2),0)</f>
        <v>0</v>
      </c>
      <c r="BA52" s="56">
        <f t="shared" ref="BA52:BA57" si="252">IFERROR(ROUND((($D52*$AA52)*$H52),2),0)</f>
        <v>0</v>
      </c>
      <c r="BB52" s="56">
        <f t="shared" ref="BB52:BB57" si="253">IFERROR(ROUND((($D52*$AB52)*$G52),2),0)</f>
        <v>0</v>
      </c>
      <c r="BC52" s="56">
        <f t="shared" ref="BC52:BC57" si="254">IFERROR(ROUND((($D52*$AB52)*$H52),2),0)</f>
        <v>0</v>
      </c>
      <c r="BD52" s="158">
        <f t="shared" ref="BD52:BD57" si="255">ROUND(AF52+AH52+AJ52+AL52+AN52+AP52+AR52+AT52+AV52+AX52+AZ52+BB52,2)</f>
        <v>0</v>
      </c>
      <c r="BE52" s="158">
        <f t="shared" ref="BE52:BE57" si="256">ROUND(AG52+AI52+AK52+AM52+AO52+AQ52+AS52+AU52+AW52+AY52+BA52+BC52,2)</f>
        <v>0</v>
      </c>
      <c r="BF52" s="158">
        <f t="shared" ref="BF52:BF57" si="257">ROUND((K52+L52)-BD52,2)</f>
        <v>0</v>
      </c>
      <c r="BG52" s="158">
        <f t="shared" ref="BG52:BG57" si="258">ROUND((M52+N52)-BE52,2)</f>
        <v>0</v>
      </c>
    </row>
    <row r="53" spans="1:59" ht="18" customHeight="1" x14ac:dyDescent="0.25">
      <c r="A53" s="37" t="s">
        <v>185</v>
      </c>
      <c r="B53" s="87" t="s">
        <v>225</v>
      </c>
      <c r="C53" s="55"/>
      <c r="D53" s="137"/>
      <c r="E53" s="137"/>
      <c r="F53" s="137"/>
      <c r="G53" s="136"/>
      <c r="H53" s="136"/>
      <c r="I53" s="55">
        <f t="shared" si="223"/>
        <v>0</v>
      </c>
      <c r="J53" s="55">
        <f t="shared" si="224"/>
        <v>0</v>
      </c>
      <c r="K53" s="55">
        <f t="shared" si="225"/>
        <v>0</v>
      </c>
      <c r="L53" s="55">
        <f t="shared" si="226"/>
        <v>0</v>
      </c>
      <c r="M53" s="55">
        <f t="shared" si="227"/>
        <v>0</v>
      </c>
      <c r="N53" s="55">
        <f t="shared" si="228"/>
        <v>0</v>
      </c>
      <c r="O53" s="55"/>
      <c r="P53" s="71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158">
        <f t="shared" si="229"/>
        <v>0</v>
      </c>
      <c r="AD53" s="158">
        <f t="shared" si="230"/>
        <v>0</v>
      </c>
      <c r="AE53" s="158"/>
      <c r="AF53" s="56">
        <f t="shared" si="231"/>
        <v>0</v>
      </c>
      <c r="AG53" s="56">
        <f t="shared" si="232"/>
        <v>0</v>
      </c>
      <c r="AH53" s="56">
        <f t="shared" si="233"/>
        <v>0</v>
      </c>
      <c r="AI53" s="56">
        <f t="shared" si="234"/>
        <v>0</v>
      </c>
      <c r="AJ53" s="56">
        <f t="shared" si="235"/>
        <v>0</v>
      </c>
      <c r="AK53" s="56">
        <f t="shared" si="236"/>
        <v>0</v>
      </c>
      <c r="AL53" s="56">
        <f t="shared" si="237"/>
        <v>0</v>
      </c>
      <c r="AM53" s="56">
        <f t="shared" si="238"/>
        <v>0</v>
      </c>
      <c r="AN53" s="56">
        <f t="shared" si="239"/>
        <v>0</v>
      </c>
      <c r="AO53" s="56">
        <f t="shared" si="240"/>
        <v>0</v>
      </c>
      <c r="AP53" s="56">
        <f t="shared" si="241"/>
        <v>0</v>
      </c>
      <c r="AQ53" s="56">
        <f t="shared" si="242"/>
        <v>0</v>
      </c>
      <c r="AR53" s="56">
        <f t="shared" si="243"/>
        <v>0</v>
      </c>
      <c r="AS53" s="56">
        <f t="shared" si="244"/>
        <v>0</v>
      </c>
      <c r="AT53" s="56">
        <f t="shared" si="245"/>
        <v>0</v>
      </c>
      <c r="AU53" s="56">
        <f t="shared" si="246"/>
        <v>0</v>
      </c>
      <c r="AV53" s="56">
        <f t="shared" si="247"/>
        <v>0</v>
      </c>
      <c r="AW53" s="56">
        <f t="shared" si="248"/>
        <v>0</v>
      </c>
      <c r="AX53" s="56">
        <f t="shared" si="249"/>
        <v>0</v>
      </c>
      <c r="AY53" s="56">
        <f t="shared" si="250"/>
        <v>0</v>
      </c>
      <c r="AZ53" s="56">
        <f t="shared" si="251"/>
        <v>0</v>
      </c>
      <c r="BA53" s="56">
        <f t="shared" si="252"/>
        <v>0</v>
      </c>
      <c r="BB53" s="56">
        <f t="shared" si="253"/>
        <v>0</v>
      </c>
      <c r="BC53" s="56">
        <f t="shared" si="254"/>
        <v>0</v>
      </c>
      <c r="BD53" s="158">
        <f t="shared" si="255"/>
        <v>0</v>
      </c>
      <c r="BE53" s="158">
        <f t="shared" si="256"/>
        <v>0</v>
      </c>
      <c r="BF53" s="158">
        <f t="shared" si="257"/>
        <v>0</v>
      </c>
      <c r="BG53" s="158">
        <f t="shared" si="258"/>
        <v>0</v>
      </c>
    </row>
    <row r="54" spans="1:59" ht="18" customHeight="1" x14ac:dyDescent="0.25">
      <c r="A54" s="37" t="s">
        <v>186</v>
      </c>
      <c r="B54" s="87" t="s">
        <v>163</v>
      </c>
      <c r="C54" s="55"/>
      <c r="D54" s="137"/>
      <c r="E54" s="137"/>
      <c r="F54" s="137"/>
      <c r="G54" s="136"/>
      <c r="H54" s="136"/>
      <c r="I54" s="55">
        <f t="shared" si="223"/>
        <v>0</v>
      </c>
      <c r="J54" s="55">
        <f t="shared" si="224"/>
        <v>0</v>
      </c>
      <c r="K54" s="55">
        <f t="shared" si="225"/>
        <v>0</v>
      </c>
      <c r="L54" s="55">
        <f t="shared" si="226"/>
        <v>0</v>
      </c>
      <c r="M54" s="55">
        <f t="shared" si="227"/>
        <v>0</v>
      </c>
      <c r="N54" s="55">
        <f t="shared" si="228"/>
        <v>0</v>
      </c>
      <c r="O54" s="55"/>
      <c r="P54" s="71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158">
        <f t="shared" si="229"/>
        <v>0</v>
      </c>
      <c r="AD54" s="158">
        <f t="shared" si="230"/>
        <v>0</v>
      </c>
      <c r="AE54" s="158"/>
      <c r="AF54" s="56">
        <f t="shared" si="231"/>
        <v>0</v>
      </c>
      <c r="AG54" s="56">
        <f t="shared" si="232"/>
        <v>0</v>
      </c>
      <c r="AH54" s="56">
        <f t="shared" si="233"/>
        <v>0</v>
      </c>
      <c r="AI54" s="56">
        <f t="shared" si="234"/>
        <v>0</v>
      </c>
      <c r="AJ54" s="56">
        <f t="shared" si="235"/>
        <v>0</v>
      </c>
      <c r="AK54" s="56">
        <f t="shared" si="236"/>
        <v>0</v>
      </c>
      <c r="AL54" s="56">
        <f t="shared" si="237"/>
        <v>0</v>
      </c>
      <c r="AM54" s="56">
        <f t="shared" si="238"/>
        <v>0</v>
      </c>
      <c r="AN54" s="56">
        <f t="shared" si="239"/>
        <v>0</v>
      </c>
      <c r="AO54" s="56">
        <f t="shared" si="240"/>
        <v>0</v>
      </c>
      <c r="AP54" s="56">
        <f t="shared" si="241"/>
        <v>0</v>
      </c>
      <c r="AQ54" s="56">
        <f t="shared" si="242"/>
        <v>0</v>
      </c>
      <c r="AR54" s="56">
        <f t="shared" si="243"/>
        <v>0</v>
      </c>
      <c r="AS54" s="56">
        <f t="shared" si="244"/>
        <v>0</v>
      </c>
      <c r="AT54" s="56">
        <f t="shared" si="245"/>
        <v>0</v>
      </c>
      <c r="AU54" s="56">
        <f t="shared" si="246"/>
        <v>0</v>
      </c>
      <c r="AV54" s="56">
        <f t="shared" si="247"/>
        <v>0</v>
      </c>
      <c r="AW54" s="56">
        <f t="shared" si="248"/>
        <v>0</v>
      </c>
      <c r="AX54" s="56">
        <f t="shared" si="249"/>
        <v>0</v>
      </c>
      <c r="AY54" s="56">
        <f t="shared" si="250"/>
        <v>0</v>
      </c>
      <c r="AZ54" s="56">
        <f t="shared" si="251"/>
        <v>0</v>
      </c>
      <c r="BA54" s="56">
        <f t="shared" si="252"/>
        <v>0</v>
      </c>
      <c r="BB54" s="56">
        <f t="shared" si="253"/>
        <v>0</v>
      </c>
      <c r="BC54" s="56">
        <f t="shared" si="254"/>
        <v>0</v>
      </c>
      <c r="BD54" s="158">
        <f t="shared" si="255"/>
        <v>0</v>
      </c>
      <c r="BE54" s="158">
        <f t="shared" si="256"/>
        <v>0</v>
      </c>
      <c r="BF54" s="158">
        <f t="shared" si="257"/>
        <v>0</v>
      </c>
      <c r="BG54" s="158">
        <f t="shared" si="258"/>
        <v>0</v>
      </c>
    </row>
    <row r="55" spans="1:59" ht="18" customHeight="1" x14ac:dyDescent="0.25">
      <c r="A55" s="37" t="s">
        <v>187</v>
      </c>
      <c r="B55" s="87" t="s">
        <v>226</v>
      </c>
      <c r="C55" s="55"/>
      <c r="D55" s="137"/>
      <c r="E55" s="137"/>
      <c r="F55" s="137"/>
      <c r="G55" s="136"/>
      <c r="H55" s="136"/>
      <c r="I55" s="55">
        <f t="shared" si="223"/>
        <v>0</v>
      </c>
      <c r="J55" s="55">
        <f t="shared" si="224"/>
        <v>0</v>
      </c>
      <c r="K55" s="55">
        <f t="shared" si="225"/>
        <v>0</v>
      </c>
      <c r="L55" s="55">
        <f t="shared" si="226"/>
        <v>0</v>
      </c>
      <c r="M55" s="55">
        <f t="shared" si="227"/>
        <v>0</v>
      </c>
      <c r="N55" s="55">
        <f t="shared" si="228"/>
        <v>0</v>
      </c>
      <c r="O55" s="55"/>
      <c r="P55" s="71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158">
        <f t="shared" si="229"/>
        <v>0</v>
      </c>
      <c r="AD55" s="158">
        <f t="shared" si="230"/>
        <v>0</v>
      </c>
      <c r="AE55" s="158"/>
      <c r="AF55" s="56">
        <f t="shared" si="231"/>
        <v>0</v>
      </c>
      <c r="AG55" s="56">
        <f t="shared" si="232"/>
        <v>0</v>
      </c>
      <c r="AH55" s="56">
        <f t="shared" si="233"/>
        <v>0</v>
      </c>
      <c r="AI55" s="56">
        <f t="shared" si="234"/>
        <v>0</v>
      </c>
      <c r="AJ55" s="56">
        <f t="shared" si="235"/>
        <v>0</v>
      </c>
      <c r="AK55" s="56">
        <f t="shared" si="236"/>
        <v>0</v>
      </c>
      <c r="AL55" s="56">
        <f t="shared" si="237"/>
        <v>0</v>
      </c>
      <c r="AM55" s="56">
        <f t="shared" si="238"/>
        <v>0</v>
      </c>
      <c r="AN55" s="56">
        <f t="shared" si="239"/>
        <v>0</v>
      </c>
      <c r="AO55" s="56">
        <f t="shared" si="240"/>
        <v>0</v>
      </c>
      <c r="AP55" s="56">
        <f t="shared" si="241"/>
        <v>0</v>
      </c>
      <c r="AQ55" s="56">
        <f t="shared" si="242"/>
        <v>0</v>
      </c>
      <c r="AR55" s="56">
        <f t="shared" si="243"/>
        <v>0</v>
      </c>
      <c r="AS55" s="56">
        <f t="shared" si="244"/>
        <v>0</v>
      </c>
      <c r="AT55" s="56">
        <f t="shared" si="245"/>
        <v>0</v>
      </c>
      <c r="AU55" s="56">
        <f t="shared" si="246"/>
        <v>0</v>
      </c>
      <c r="AV55" s="56">
        <f t="shared" si="247"/>
        <v>0</v>
      </c>
      <c r="AW55" s="56">
        <f t="shared" si="248"/>
        <v>0</v>
      </c>
      <c r="AX55" s="56">
        <f t="shared" si="249"/>
        <v>0</v>
      </c>
      <c r="AY55" s="56">
        <f t="shared" si="250"/>
        <v>0</v>
      </c>
      <c r="AZ55" s="56">
        <f t="shared" si="251"/>
        <v>0</v>
      </c>
      <c r="BA55" s="56">
        <f t="shared" si="252"/>
        <v>0</v>
      </c>
      <c r="BB55" s="56">
        <f t="shared" si="253"/>
        <v>0</v>
      </c>
      <c r="BC55" s="56">
        <f t="shared" si="254"/>
        <v>0</v>
      </c>
      <c r="BD55" s="158">
        <f t="shared" si="255"/>
        <v>0</v>
      </c>
      <c r="BE55" s="158">
        <f t="shared" si="256"/>
        <v>0</v>
      </c>
      <c r="BF55" s="158">
        <f t="shared" si="257"/>
        <v>0</v>
      </c>
      <c r="BG55" s="158">
        <f t="shared" si="258"/>
        <v>0</v>
      </c>
    </row>
    <row r="56" spans="1:59" ht="18" customHeight="1" x14ac:dyDescent="0.25">
      <c r="A56" s="37" t="s">
        <v>188</v>
      </c>
      <c r="B56" s="87" t="s">
        <v>164</v>
      </c>
      <c r="C56" s="55"/>
      <c r="D56" s="137"/>
      <c r="E56" s="137"/>
      <c r="F56" s="137"/>
      <c r="G56" s="136"/>
      <c r="H56" s="136"/>
      <c r="I56" s="55">
        <f t="shared" si="223"/>
        <v>0</v>
      </c>
      <c r="J56" s="55">
        <f t="shared" si="224"/>
        <v>0</v>
      </c>
      <c r="K56" s="55">
        <f t="shared" si="225"/>
        <v>0</v>
      </c>
      <c r="L56" s="55">
        <f t="shared" si="226"/>
        <v>0</v>
      </c>
      <c r="M56" s="55">
        <f t="shared" si="227"/>
        <v>0</v>
      </c>
      <c r="N56" s="55">
        <f t="shared" si="228"/>
        <v>0</v>
      </c>
      <c r="O56" s="55"/>
      <c r="P56" s="71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158">
        <f t="shared" si="229"/>
        <v>0</v>
      </c>
      <c r="AD56" s="158">
        <f t="shared" si="230"/>
        <v>0</v>
      </c>
      <c r="AE56" s="158"/>
      <c r="AF56" s="56">
        <f t="shared" si="231"/>
        <v>0</v>
      </c>
      <c r="AG56" s="56">
        <f t="shared" si="232"/>
        <v>0</v>
      </c>
      <c r="AH56" s="56">
        <f t="shared" si="233"/>
        <v>0</v>
      </c>
      <c r="AI56" s="56">
        <f t="shared" si="234"/>
        <v>0</v>
      </c>
      <c r="AJ56" s="56">
        <f t="shared" si="235"/>
        <v>0</v>
      </c>
      <c r="AK56" s="56">
        <f t="shared" si="236"/>
        <v>0</v>
      </c>
      <c r="AL56" s="56">
        <f t="shared" si="237"/>
        <v>0</v>
      </c>
      <c r="AM56" s="56">
        <f t="shared" si="238"/>
        <v>0</v>
      </c>
      <c r="AN56" s="56">
        <f t="shared" si="239"/>
        <v>0</v>
      </c>
      <c r="AO56" s="56">
        <f t="shared" si="240"/>
        <v>0</v>
      </c>
      <c r="AP56" s="56">
        <f t="shared" si="241"/>
        <v>0</v>
      </c>
      <c r="AQ56" s="56">
        <f t="shared" si="242"/>
        <v>0</v>
      </c>
      <c r="AR56" s="56">
        <f t="shared" si="243"/>
        <v>0</v>
      </c>
      <c r="AS56" s="56">
        <f t="shared" si="244"/>
        <v>0</v>
      </c>
      <c r="AT56" s="56">
        <f t="shared" si="245"/>
        <v>0</v>
      </c>
      <c r="AU56" s="56">
        <f t="shared" si="246"/>
        <v>0</v>
      </c>
      <c r="AV56" s="56">
        <f t="shared" si="247"/>
        <v>0</v>
      </c>
      <c r="AW56" s="56">
        <f t="shared" si="248"/>
        <v>0</v>
      </c>
      <c r="AX56" s="56">
        <f t="shared" si="249"/>
        <v>0</v>
      </c>
      <c r="AY56" s="56">
        <f t="shared" si="250"/>
        <v>0</v>
      </c>
      <c r="AZ56" s="56">
        <f t="shared" si="251"/>
        <v>0</v>
      </c>
      <c r="BA56" s="56">
        <f t="shared" si="252"/>
        <v>0</v>
      </c>
      <c r="BB56" s="56">
        <f t="shared" si="253"/>
        <v>0</v>
      </c>
      <c r="BC56" s="56">
        <f t="shared" si="254"/>
        <v>0</v>
      </c>
      <c r="BD56" s="158">
        <f t="shared" si="255"/>
        <v>0</v>
      </c>
      <c r="BE56" s="158">
        <f t="shared" si="256"/>
        <v>0</v>
      </c>
      <c r="BF56" s="158">
        <f t="shared" si="257"/>
        <v>0</v>
      </c>
      <c r="BG56" s="158">
        <f t="shared" si="258"/>
        <v>0</v>
      </c>
    </row>
    <row r="57" spans="1:59" ht="18" customHeight="1" x14ac:dyDescent="0.25">
      <c r="A57" s="37" t="s">
        <v>189</v>
      </c>
      <c r="B57" s="87" t="s">
        <v>162</v>
      </c>
      <c r="C57" s="55"/>
      <c r="D57" s="137"/>
      <c r="E57" s="137"/>
      <c r="F57" s="137"/>
      <c r="G57" s="136"/>
      <c r="H57" s="136"/>
      <c r="I57" s="55">
        <f t="shared" si="223"/>
        <v>0</v>
      </c>
      <c r="J57" s="55">
        <f t="shared" si="224"/>
        <v>0</v>
      </c>
      <c r="K57" s="55">
        <f t="shared" si="225"/>
        <v>0</v>
      </c>
      <c r="L57" s="55">
        <f t="shared" si="226"/>
        <v>0</v>
      </c>
      <c r="M57" s="55">
        <f t="shared" si="227"/>
        <v>0</v>
      </c>
      <c r="N57" s="55">
        <f t="shared" si="228"/>
        <v>0</v>
      </c>
      <c r="O57" s="55"/>
      <c r="P57" s="71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158">
        <f t="shared" si="229"/>
        <v>0</v>
      </c>
      <c r="AD57" s="158">
        <f t="shared" si="230"/>
        <v>0</v>
      </c>
      <c r="AE57" s="158"/>
      <c r="AF57" s="56">
        <f t="shared" si="231"/>
        <v>0</v>
      </c>
      <c r="AG57" s="56">
        <f t="shared" si="232"/>
        <v>0</v>
      </c>
      <c r="AH57" s="56">
        <f t="shared" si="233"/>
        <v>0</v>
      </c>
      <c r="AI57" s="56">
        <f t="shared" si="234"/>
        <v>0</v>
      </c>
      <c r="AJ57" s="56">
        <f t="shared" si="235"/>
        <v>0</v>
      </c>
      <c r="AK57" s="56">
        <f t="shared" si="236"/>
        <v>0</v>
      </c>
      <c r="AL57" s="56">
        <f t="shared" si="237"/>
        <v>0</v>
      </c>
      <c r="AM57" s="56">
        <f t="shared" si="238"/>
        <v>0</v>
      </c>
      <c r="AN57" s="56">
        <f t="shared" si="239"/>
        <v>0</v>
      </c>
      <c r="AO57" s="56">
        <f t="shared" si="240"/>
        <v>0</v>
      </c>
      <c r="AP57" s="56">
        <f t="shared" si="241"/>
        <v>0</v>
      </c>
      <c r="AQ57" s="56">
        <f t="shared" si="242"/>
        <v>0</v>
      </c>
      <c r="AR57" s="56">
        <f t="shared" si="243"/>
        <v>0</v>
      </c>
      <c r="AS57" s="56">
        <f t="shared" si="244"/>
        <v>0</v>
      </c>
      <c r="AT57" s="56">
        <f t="shared" si="245"/>
        <v>0</v>
      </c>
      <c r="AU57" s="56">
        <f t="shared" si="246"/>
        <v>0</v>
      </c>
      <c r="AV57" s="56">
        <f t="shared" si="247"/>
        <v>0</v>
      </c>
      <c r="AW57" s="56">
        <f t="shared" si="248"/>
        <v>0</v>
      </c>
      <c r="AX57" s="56">
        <f t="shared" si="249"/>
        <v>0</v>
      </c>
      <c r="AY57" s="56">
        <f t="shared" si="250"/>
        <v>0</v>
      </c>
      <c r="AZ57" s="56">
        <f t="shared" si="251"/>
        <v>0</v>
      </c>
      <c r="BA57" s="56">
        <f t="shared" si="252"/>
        <v>0</v>
      </c>
      <c r="BB57" s="56">
        <f t="shared" si="253"/>
        <v>0</v>
      </c>
      <c r="BC57" s="56">
        <f t="shared" si="254"/>
        <v>0</v>
      </c>
      <c r="BD57" s="158">
        <f t="shared" si="255"/>
        <v>0</v>
      </c>
      <c r="BE57" s="158">
        <f t="shared" si="256"/>
        <v>0</v>
      </c>
      <c r="BF57" s="158">
        <f t="shared" si="257"/>
        <v>0</v>
      </c>
      <c r="BG57" s="158">
        <f t="shared" si="258"/>
        <v>0</v>
      </c>
    </row>
    <row r="58" spans="1:59" s="36" customFormat="1" ht="18" customHeight="1" x14ac:dyDescent="0.25">
      <c r="A58" s="58"/>
      <c r="B58" s="40" t="s">
        <v>250</v>
      </c>
      <c r="C58" s="47"/>
      <c r="D58" s="138"/>
      <c r="E58" s="138"/>
      <c r="F58" s="138"/>
      <c r="G58" s="42">
        <f>IFERROR((K58+L58)/(I58+J58),0)</f>
        <v>0</v>
      </c>
      <c r="H58" s="42">
        <f>IFERROR((M58+N58)/(I58+J58),0)</f>
        <v>0</v>
      </c>
      <c r="I58" s="12">
        <f t="shared" ref="I58:BG58" si="259">ROUND(SUBTOTAL(9,I52:I57),0)</f>
        <v>0</v>
      </c>
      <c r="J58" s="12">
        <f t="shared" si="259"/>
        <v>0</v>
      </c>
      <c r="K58" s="12">
        <f t="shared" si="259"/>
        <v>0</v>
      </c>
      <c r="L58" s="12">
        <f t="shared" si="259"/>
        <v>0</v>
      </c>
      <c r="M58" s="12">
        <f t="shared" si="259"/>
        <v>0</v>
      </c>
      <c r="N58" s="12">
        <f t="shared" si="259"/>
        <v>0</v>
      </c>
      <c r="O58" s="12">
        <f t="shared" si="259"/>
        <v>0</v>
      </c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>
        <f t="shared" si="259"/>
        <v>0</v>
      </c>
      <c r="AG58" s="12">
        <f t="shared" si="259"/>
        <v>0</v>
      </c>
      <c r="AH58" s="12">
        <f t="shared" si="259"/>
        <v>0</v>
      </c>
      <c r="AI58" s="12">
        <f t="shared" si="259"/>
        <v>0</v>
      </c>
      <c r="AJ58" s="12">
        <f t="shared" si="259"/>
        <v>0</v>
      </c>
      <c r="AK58" s="12">
        <f t="shared" si="259"/>
        <v>0</v>
      </c>
      <c r="AL58" s="12">
        <f t="shared" si="259"/>
        <v>0</v>
      </c>
      <c r="AM58" s="12">
        <f t="shared" si="259"/>
        <v>0</v>
      </c>
      <c r="AN58" s="12">
        <f t="shared" si="259"/>
        <v>0</v>
      </c>
      <c r="AO58" s="12">
        <f t="shared" si="259"/>
        <v>0</v>
      </c>
      <c r="AP58" s="12">
        <f t="shared" si="259"/>
        <v>0</v>
      </c>
      <c r="AQ58" s="12">
        <f t="shared" si="259"/>
        <v>0</v>
      </c>
      <c r="AR58" s="12">
        <f t="shared" si="259"/>
        <v>0</v>
      </c>
      <c r="AS58" s="12">
        <f t="shared" si="259"/>
        <v>0</v>
      </c>
      <c r="AT58" s="12">
        <f t="shared" si="259"/>
        <v>0</v>
      </c>
      <c r="AU58" s="12">
        <f t="shared" si="259"/>
        <v>0</v>
      </c>
      <c r="AV58" s="12">
        <f t="shared" si="259"/>
        <v>0</v>
      </c>
      <c r="AW58" s="12">
        <f t="shared" si="259"/>
        <v>0</v>
      </c>
      <c r="AX58" s="12">
        <f t="shared" si="259"/>
        <v>0</v>
      </c>
      <c r="AY58" s="12">
        <f t="shared" si="259"/>
        <v>0</v>
      </c>
      <c r="AZ58" s="12">
        <f t="shared" si="259"/>
        <v>0</v>
      </c>
      <c r="BA58" s="12">
        <f t="shared" si="259"/>
        <v>0</v>
      </c>
      <c r="BB58" s="12">
        <f t="shared" si="259"/>
        <v>0</v>
      </c>
      <c r="BC58" s="12">
        <f t="shared" si="259"/>
        <v>0</v>
      </c>
      <c r="BD58" s="12">
        <f t="shared" si="259"/>
        <v>0</v>
      </c>
      <c r="BE58" s="12">
        <f t="shared" si="259"/>
        <v>0</v>
      </c>
      <c r="BF58" s="12">
        <f t="shared" si="259"/>
        <v>0</v>
      </c>
      <c r="BG58" s="12">
        <f t="shared" si="259"/>
        <v>0</v>
      </c>
    </row>
    <row r="59" spans="1:59" ht="18" customHeight="1" x14ac:dyDescent="0.25">
      <c r="A59" s="131" t="s">
        <v>156</v>
      </c>
      <c r="B59" s="132" t="s">
        <v>251</v>
      </c>
      <c r="C59" s="55"/>
      <c r="D59" s="137"/>
      <c r="E59" s="137"/>
      <c r="F59" s="137"/>
      <c r="G59" s="136"/>
      <c r="H59" s="136"/>
      <c r="I59" s="55">
        <f t="shared" ref="I59:I64" si="260">IFERROR(ROUND((D59*E59),0),0)</f>
        <v>0</v>
      </c>
      <c r="J59" s="55">
        <f t="shared" ref="J59:J64" si="261">IFERROR(ROUND((D59*F59),0),0)</f>
        <v>0</v>
      </c>
      <c r="K59" s="55">
        <f t="shared" ref="K59:K64" si="262">IFERROR(ROUND(I59*G59,2),0)</f>
        <v>0</v>
      </c>
      <c r="L59" s="55">
        <f t="shared" ref="L59:L64" si="263">IFERROR(ROUND(J59*G59,2),0)</f>
        <v>0</v>
      </c>
      <c r="M59" s="55">
        <f t="shared" ref="M59:M64" si="264">IFERROR(ROUND(I59*H59,2),0)</f>
        <v>0</v>
      </c>
      <c r="N59" s="55">
        <f t="shared" ref="N59:N64" si="265">IFERROR(ROUND(J59*H59,2),0)</f>
        <v>0</v>
      </c>
      <c r="O59" s="55"/>
      <c r="P59" s="71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158">
        <f t="shared" ref="AC59:AC64" si="266">ROUND(SUM(Q59:AB59),2)</f>
        <v>0</v>
      </c>
      <c r="AD59" s="158">
        <f t="shared" ref="AD59:AD64" si="267">ROUND((E59+F59)-AC59,2)</f>
        <v>0</v>
      </c>
      <c r="AE59" s="158"/>
      <c r="AF59" s="56">
        <f t="shared" ref="AF59:AF64" si="268">IFERROR(ROUND((($D59*$Q59)*$G59),2),0)</f>
        <v>0</v>
      </c>
      <c r="AG59" s="56">
        <f t="shared" ref="AG59:AG64" si="269">IFERROR(ROUND((($D59*$Q59)*$H59),2),0)</f>
        <v>0</v>
      </c>
      <c r="AH59" s="56">
        <f t="shared" ref="AH59:AH64" si="270">IFERROR(ROUND((($D59*$R59)*$G59),2),0)</f>
        <v>0</v>
      </c>
      <c r="AI59" s="56">
        <f t="shared" ref="AI59:AI64" si="271">IFERROR(ROUND((($D59*$R59)*$H59),2),0)</f>
        <v>0</v>
      </c>
      <c r="AJ59" s="56">
        <f t="shared" ref="AJ59:AJ64" si="272">IFERROR(ROUND((($D59*$S59)*$G59),2),0)</f>
        <v>0</v>
      </c>
      <c r="AK59" s="56">
        <f t="shared" ref="AK59:AK64" si="273">IFERROR(ROUND((($D59*$S59)*$H59),2),0)</f>
        <v>0</v>
      </c>
      <c r="AL59" s="56">
        <f t="shared" ref="AL59:AL64" si="274">IFERROR(ROUND((($D59*$T59)*$G59),2),0)</f>
        <v>0</v>
      </c>
      <c r="AM59" s="56">
        <f t="shared" ref="AM59:AM64" si="275">IFERROR(ROUND((($D59*$T59)*$H59),2),0)</f>
        <v>0</v>
      </c>
      <c r="AN59" s="56">
        <f t="shared" ref="AN59:AN64" si="276">IFERROR(ROUND((($D59*$U59)*$G59),2),0)</f>
        <v>0</v>
      </c>
      <c r="AO59" s="56">
        <f t="shared" ref="AO59:AO64" si="277">IFERROR(ROUND((($D59*$U59)*$H59),2),0)</f>
        <v>0</v>
      </c>
      <c r="AP59" s="56">
        <f t="shared" ref="AP59:AP64" si="278">IFERROR(ROUND((($D59*$V59)*$G59),2),0)</f>
        <v>0</v>
      </c>
      <c r="AQ59" s="56">
        <f t="shared" ref="AQ59:AQ64" si="279">IFERROR(ROUND((($D59*$V59)*$H59),2),0)</f>
        <v>0</v>
      </c>
      <c r="AR59" s="56">
        <f t="shared" ref="AR59:AR64" si="280">IFERROR(ROUND((($D59*$W59)*$G59),2),0)</f>
        <v>0</v>
      </c>
      <c r="AS59" s="56">
        <f t="shared" ref="AS59:AS64" si="281">IFERROR(ROUND((($D59*$W59)*$H59),2),0)</f>
        <v>0</v>
      </c>
      <c r="AT59" s="56">
        <f t="shared" ref="AT59:AT64" si="282">IFERROR(ROUND((($D59*$X59)*$G59),2),0)</f>
        <v>0</v>
      </c>
      <c r="AU59" s="56">
        <f t="shared" ref="AU59:AU64" si="283">IFERROR(ROUND((($D59*$X59)*$H59),2),0)</f>
        <v>0</v>
      </c>
      <c r="AV59" s="56">
        <f t="shared" ref="AV59:AV64" si="284">IFERROR(ROUND((($D59*$Y59)*$G59),2),0)</f>
        <v>0</v>
      </c>
      <c r="AW59" s="56">
        <f t="shared" ref="AW59:AW64" si="285">IFERROR(ROUND((($D59*$Y59)*$H59),2),0)</f>
        <v>0</v>
      </c>
      <c r="AX59" s="56">
        <f t="shared" ref="AX59:AX64" si="286">IFERROR(ROUND((($D59*$Z59)*$G59),2),0)</f>
        <v>0</v>
      </c>
      <c r="AY59" s="56">
        <f t="shared" ref="AY59:AY64" si="287">IFERROR(ROUND((($D59*$Z59)*$H59),2),0)</f>
        <v>0</v>
      </c>
      <c r="AZ59" s="56">
        <f t="shared" ref="AZ59:AZ64" si="288">IFERROR(ROUND((($D59*$AA59)*$G59),2),0)</f>
        <v>0</v>
      </c>
      <c r="BA59" s="56">
        <f t="shared" ref="BA59:BA64" si="289">IFERROR(ROUND((($D59*$AA59)*$H59),2),0)</f>
        <v>0</v>
      </c>
      <c r="BB59" s="56">
        <f t="shared" ref="BB59:BB64" si="290">IFERROR(ROUND((($D59*$AB59)*$G59),2),0)</f>
        <v>0</v>
      </c>
      <c r="BC59" s="56">
        <f t="shared" ref="BC59:BC64" si="291">IFERROR(ROUND((($D59*$AB59)*$H59),2),0)</f>
        <v>0</v>
      </c>
      <c r="BD59" s="158">
        <f t="shared" ref="BD59:BD64" si="292">ROUND(AF59+AH59+AJ59+AL59+AN59+AP59+AR59+AT59+AV59+AX59+AZ59+BB59,2)</f>
        <v>0</v>
      </c>
      <c r="BE59" s="158">
        <f t="shared" ref="BE59:BE64" si="293">ROUND(AG59+AI59+AK59+AM59+AO59+AQ59+AS59+AU59+AW59+AY59+BA59+BC59,2)</f>
        <v>0</v>
      </c>
      <c r="BF59" s="158">
        <f t="shared" ref="BF59:BF64" si="294">ROUND((K59+L59)-BD59,2)</f>
        <v>0</v>
      </c>
      <c r="BG59" s="158">
        <f t="shared" ref="BG59:BG64" si="295">ROUND((M59+N59)-BE59,2)</f>
        <v>0</v>
      </c>
    </row>
    <row r="60" spans="1:59" ht="18" customHeight="1" x14ac:dyDescent="0.25">
      <c r="A60" s="37" t="s">
        <v>190</v>
      </c>
      <c r="B60" s="87" t="s">
        <v>225</v>
      </c>
      <c r="C60" s="55"/>
      <c r="D60" s="137"/>
      <c r="E60" s="137"/>
      <c r="F60" s="137"/>
      <c r="G60" s="136"/>
      <c r="H60" s="136"/>
      <c r="I60" s="55">
        <f t="shared" si="260"/>
        <v>0</v>
      </c>
      <c r="J60" s="55">
        <f t="shared" si="261"/>
        <v>0</v>
      </c>
      <c r="K60" s="55">
        <f t="shared" si="262"/>
        <v>0</v>
      </c>
      <c r="L60" s="55">
        <f t="shared" si="263"/>
        <v>0</v>
      </c>
      <c r="M60" s="55">
        <f t="shared" si="264"/>
        <v>0</v>
      </c>
      <c r="N60" s="55">
        <f t="shared" si="265"/>
        <v>0</v>
      </c>
      <c r="O60" s="55"/>
      <c r="P60" s="71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158">
        <f t="shared" si="266"/>
        <v>0</v>
      </c>
      <c r="AD60" s="158">
        <f t="shared" si="267"/>
        <v>0</v>
      </c>
      <c r="AE60" s="158"/>
      <c r="AF60" s="56">
        <f t="shared" si="268"/>
        <v>0</v>
      </c>
      <c r="AG60" s="56">
        <f t="shared" si="269"/>
        <v>0</v>
      </c>
      <c r="AH60" s="56">
        <f t="shared" si="270"/>
        <v>0</v>
      </c>
      <c r="AI60" s="56">
        <f t="shared" si="271"/>
        <v>0</v>
      </c>
      <c r="AJ60" s="56">
        <f t="shared" si="272"/>
        <v>0</v>
      </c>
      <c r="AK60" s="56">
        <f t="shared" si="273"/>
        <v>0</v>
      </c>
      <c r="AL60" s="56">
        <f t="shared" si="274"/>
        <v>0</v>
      </c>
      <c r="AM60" s="56">
        <f t="shared" si="275"/>
        <v>0</v>
      </c>
      <c r="AN60" s="56">
        <f t="shared" si="276"/>
        <v>0</v>
      </c>
      <c r="AO60" s="56">
        <f t="shared" si="277"/>
        <v>0</v>
      </c>
      <c r="AP60" s="56">
        <f t="shared" si="278"/>
        <v>0</v>
      </c>
      <c r="AQ60" s="56">
        <f t="shared" si="279"/>
        <v>0</v>
      </c>
      <c r="AR60" s="56">
        <f t="shared" si="280"/>
        <v>0</v>
      </c>
      <c r="AS60" s="56">
        <f t="shared" si="281"/>
        <v>0</v>
      </c>
      <c r="AT60" s="56">
        <f t="shared" si="282"/>
        <v>0</v>
      </c>
      <c r="AU60" s="56">
        <f t="shared" si="283"/>
        <v>0</v>
      </c>
      <c r="AV60" s="56">
        <f t="shared" si="284"/>
        <v>0</v>
      </c>
      <c r="AW60" s="56">
        <f t="shared" si="285"/>
        <v>0</v>
      </c>
      <c r="AX60" s="56">
        <f t="shared" si="286"/>
        <v>0</v>
      </c>
      <c r="AY60" s="56">
        <f t="shared" si="287"/>
        <v>0</v>
      </c>
      <c r="AZ60" s="56">
        <f t="shared" si="288"/>
        <v>0</v>
      </c>
      <c r="BA60" s="56">
        <f t="shared" si="289"/>
        <v>0</v>
      </c>
      <c r="BB60" s="56">
        <f t="shared" si="290"/>
        <v>0</v>
      </c>
      <c r="BC60" s="56">
        <f t="shared" si="291"/>
        <v>0</v>
      </c>
      <c r="BD60" s="158">
        <f t="shared" si="292"/>
        <v>0</v>
      </c>
      <c r="BE60" s="158">
        <f t="shared" si="293"/>
        <v>0</v>
      </c>
      <c r="BF60" s="158">
        <f t="shared" si="294"/>
        <v>0</v>
      </c>
      <c r="BG60" s="158">
        <f t="shared" si="295"/>
        <v>0</v>
      </c>
    </row>
    <row r="61" spans="1:59" ht="18" customHeight="1" x14ac:dyDescent="0.25">
      <c r="A61" s="37" t="s">
        <v>191</v>
      </c>
      <c r="B61" s="87" t="s">
        <v>163</v>
      </c>
      <c r="C61" s="55"/>
      <c r="D61" s="137"/>
      <c r="E61" s="137"/>
      <c r="F61" s="137"/>
      <c r="G61" s="136"/>
      <c r="H61" s="136"/>
      <c r="I61" s="55">
        <f t="shared" si="260"/>
        <v>0</v>
      </c>
      <c r="J61" s="55">
        <f t="shared" si="261"/>
        <v>0</v>
      </c>
      <c r="K61" s="55">
        <f t="shared" si="262"/>
        <v>0</v>
      </c>
      <c r="L61" s="55">
        <f t="shared" si="263"/>
        <v>0</v>
      </c>
      <c r="M61" s="55">
        <f t="shared" si="264"/>
        <v>0</v>
      </c>
      <c r="N61" s="55">
        <f t="shared" si="265"/>
        <v>0</v>
      </c>
      <c r="O61" s="55"/>
      <c r="P61" s="71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158">
        <f t="shared" si="266"/>
        <v>0</v>
      </c>
      <c r="AD61" s="158">
        <f t="shared" si="267"/>
        <v>0</v>
      </c>
      <c r="AE61" s="158"/>
      <c r="AF61" s="56">
        <f t="shared" si="268"/>
        <v>0</v>
      </c>
      <c r="AG61" s="56">
        <f t="shared" si="269"/>
        <v>0</v>
      </c>
      <c r="AH61" s="56">
        <f t="shared" si="270"/>
        <v>0</v>
      </c>
      <c r="AI61" s="56">
        <f t="shared" si="271"/>
        <v>0</v>
      </c>
      <c r="AJ61" s="56">
        <f t="shared" si="272"/>
        <v>0</v>
      </c>
      <c r="AK61" s="56">
        <f t="shared" si="273"/>
        <v>0</v>
      </c>
      <c r="AL61" s="56">
        <f t="shared" si="274"/>
        <v>0</v>
      </c>
      <c r="AM61" s="56">
        <f t="shared" si="275"/>
        <v>0</v>
      </c>
      <c r="AN61" s="56">
        <f t="shared" si="276"/>
        <v>0</v>
      </c>
      <c r="AO61" s="56">
        <f t="shared" si="277"/>
        <v>0</v>
      </c>
      <c r="AP61" s="56">
        <f t="shared" si="278"/>
        <v>0</v>
      </c>
      <c r="AQ61" s="56">
        <f t="shared" si="279"/>
        <v>0</v>
      </c>
      <c r="AR61" s="56">
        <f t="shared" si="280"/>
        <v>0</v>
      </c>
      <c r="AS61" s="56">
        <f t="shared" si="281"/>
        <v>0</v>
      </c>
      <c r="AT61" s="56">
        <f t="shared" si="282"/>
        <v>0</v>
      </c>
      <c r="AU61" s="56">
        <f t="shared" si="283"/>
        <v>0</v>
      </c>
      <c r="AV61" s="56">
        <f t="shared" si="284"/>
        <v>0</v>
      </c>
      <c r="AW61" s="56">
        <f t="shared" si="285"/>
        <v>0</v>
      </c>
      <c r="AX61" s="56">
        <f t="shared" si="286"/>
        <v>0</v>
      </c>
      <c r="AY61" s="56">
        <f t="shared" si="287"/>
        <v>0</v>
      </c>
      <c r="AZ61" s="56">
        <f t="shared" si="288"/>
        <v>0</v>
      </c>
      <c r="BA61" s="56">
        <f t="shared" si="289"/>
        <v>0</v>
      </c>
      <c r="BB61" s="56">
        <f t="shared" si="290"/>
        <v>0</v>
      </c>
      <c r="BC61" s="56">
        <f t="shared" si="291"/>
        <v>0</v>
      </c>
      <c r="BD61" s="158">
        <f t="shared" si="292"/>
        <v>0</v>
      </c>
      <c r="BE61" s="158">
        <f t="shared" si="293"/>
        <v>0</v>
      </c>
      <c r="BF61" s="158">
        <f t="shared" si="294"/>
        <v>0</v>
      </c>
      <c r="BG61" s="158">
        <f t="shared" si="295"/>
        <v>0</v>
      </c>
    </row>
    <row r="62" spans="1:59" ht="18" customHeight="1" x14ac:dyDescent="0.25">
      <c r="A62" s="37" t="s">
        <v>192</v>
      </c>
      <c r="B62" s="87" t="s">
        <v>226</v>
      </c>
      <c r="C62" s="55"/>
      <c r="D62" s="137"/>
      <c r="E62" s="137"/>
      <c r="F62" s="137"/>
      <c r="G62" s="136"/>
      <c r="H62" s="136"/>
      <c r="I62" s="55">
        <f t="shared" si="260"/>
        <v>0</v>
      </c>
      <c r="J62" s="55">
        <f t="shared" si="261"/>
        <v>0</v>
      </c>
      <c r="K62" s="55">
        <f t="shared" si="262"/>
        <v>0</v>
      </c>
      <c r="L62" s="55">
        <f t="shared" si="263"/>
        <v>0</v>
      </c>
      <c r="M62" s="55">
        <f t="shared" si="264"/>
        <v>0</v>
      </c>
      <c r="N62" s="55">
        <f t="shared" si="265"/>
        <v>0</v>
      </c>
      <c r="O62" s="55"/>
      <c r="P62" s="71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158">
        <f t="shared" si="266"/>
        <v>0</v>
      </c>
      <c r="AD62" s="158">
        <f t="shared" si="267"/>
        <v>0</v>
      </c>
      <c r="AE62" s="158"/>
      <c r="AF62" s="56">
        <f t="shared" si="268"/>
        <v>0</v>
      </c>
      <c r="AG62" s="56">
        <f t="shared" si="269"/>
        <v>0</v>
      </c>
      <c r="AH62" s="56">
        <f t="shared" si="270"/>
        <v>0</v>
      </c>
      <c r="AI62" s="56">
        <f t="shared" si="271"/>
        <v>0</v>
      </c>
      <c r="AJ62" s="56">
        <f t="shared" si="272"/>
        <v>0</v>
      </c>
      <c r="AK62" s="56">
        <f t="shared" si="273"/>
        <v>0</v>
      </c>
      <c r="AL62" s="56">
        <f t="shared" si="274"/>
        <v>0</v>
      </c>
      <c r="AM62" s="56">
        <f t="shared" si="275"/>
        <v>0</v>
      </c>
      <c r="AN62" s="56">
        <f t="shared" si="276"/>
        <v>0</v>
      </c>
      <c r="AO62" s="56">
        <f t="shared" si="277"/>
        <v>0</v>
      </c>
      <c r="AP62" s="56">
        <f t="shared" si="278"/>
        <v>0</v>
      </c>
      <c r="AQ62" s="56">
        <f t="shared" si="279"/>
        <v>0</v>
      </c>
      <c r="AR62" s="56">
        <f t="shared" si="280"/>
        <v>0</v>
      </c>
      <c r="AS62" s="56">
        <f t="shared" si="281"/>
        <v>0</v>
      </c>
      <c r="AT62" s="56">
        <f t="shared" si="282"/>
        <v>0</v>
      </c>
      <c r="AU62" s="56">
        <f t="shared" si="283"/>
        <v>0</v>
      </c>
      <c r="AV62" s="56">
        <f t="shared" si="284"/>
        <v>0</v>
      </c>
      <c r="AW62" s="56">
        <f t="shared" si="285"/>
        <v>0</v>
      </c>
      <c r="AX62" s="56">
        <f t="shared" si="286"/>
        <v>0</v>
      </c>
      <c r="AY62" s="56">
        <f t="shared" si="287"/>
        <v>0</v>
      </c>
      <c r="AZ62" s="56">
        <f t="shared" si="288"/>
        <v>0</v>
      </c>
      <c r="BA62" s="56">
        <f t="shared" si="289"/>
        <v>0</v>
      </c>
      <c r="BB62" s="56">
        <f t="shared" si="290"/>
        <v>0</v>
      </c>
      <c r="BC62" s="56">
        <f t="shared" si="291"/>
        <v>0</v>
      </c>
      <c r="BD62" s="158">
        <f t="shared" si="292"/>
        <v>0</v>
      </c>
      <c r="BE62" s="158">
        <f t="shared" si="293"/>
        <v>0</v>
      </c>
      <c r="BF62" s="158">
        <f t="shared" si="294"/>
        <v>0</v>
      </c>
      <c r="BG62" s="158">
        <f t="shared" si="295"/>
        <v>0</v>
      </c>
    </row>
    <row r="63" spans="1:59" ht="18" customHeight="1" x14ac:dyDescent="0.25">
      <c r="A63" s="37" t="s">
        <v>193</v>
      </c>
      <c r="B63" s="87" t="s">
        <v>164</v>
      </c>
      <c r="C63" s="55"/>
      <c r="D63" s="137"/>
      <c r="E63" s="137"/>
      <c r="F63" s="137"/>
      <c r="G63" s="136"/>
      <c r="H63" s="136"/>
      <c r="I63" s="55">
        <f t="shared" si="260"/>
        <v>0</v>
      </c>
      <c r="J63" s="55">
        <f t="shared" si="261"/>
        <v>0</v>
      </c>
      <c r="K63" s="55">
        <f t="shared" si="262"/>
        <v>0</v>
      </c>
      <c r="L63" s="55">
        <f t="shared" si="263"/>
        <v>0</v>
      </c>
      <c r="M63" s="55">
        <f t="shared" si="264"/>
        <v>0</v>
      </c>
      <c r="N63" s="55">
        <f t="shared" si="265"/>
        <v>0</v>
      </c>
      <c r="O63" s="55"/>
      <c r="P63" s="71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158">
        <f t="shared" si="266"/>
        <v>0</v>
      </c>
      <c r="AD63" s="158">
        <f t="shared" si="267"/>
        <v>0</v>
      </c>
      <c r="AE63" s="158"/>
      <c r="AF63" s="56">
        <f t="shared" si="268"/>
        <v>0</v>
      </c>
      <c r="AG63" s="56">
        <f t="shared" si="269"/>
        <v>0</v>
      </c>
      <c r="AH63" s="56">
        <f t="shared" si="270"/>
        <v>0</v>
      </c>
      <c r="AI63" s="56">
        <f t="shared" si="271"/>
        <v>0</v>
      </c>
      <c r="AJ63" s="56">
        <f t="shared" si="272"/>
        <v>0</v>
      </c>
      <c r="AK63" s="56">
        <f t="shared" si="273"/>
        <v>0</v>
      </c>
      <c r="AL63" s="56">
        <f t="shared" si="274"/>
        <v>0</v>
      </c>
      <c r="AM63" s="56">
        <f t="shared" si="275"/>
        <v>0</v>
      </c>
      <c r="AN63" s="56">
        <f t="shared" si="276"/>
        <v>0</v>
      </c>
      <c r="AO63" s="56">
        <f t="shared" si="277"/>
        <v>0</v>
      </c>
      <c r="AP63" s="56">
        <f t="shared" si="278"/>
        <v>0</v>
      </c>
      <c r="AQ63" s="56">
        <f t="shared" si="279"/>
        <v>0</v>
      </c>
      <c r="AR63" s="56">
        <f t="shared" si="280"/>
        <v>0</v>
      </c>
      <c r="AS63" s="56">
        <f t="shared" si="281"/>
        <v>0</v>
      </c>
      <c r="AT63" s="56">
        <f t="shared" si="282"/>
        <v>0</v>
      </c>
      <c r="AU63" s="56">
        <f t="shared" si="283"/>
        <v>0</v>
      </c>
      <c r="AV63" s="56">
        <f t="shared" si="284"/>
        <v>0</v>
      </c>
      <c r="AW63" s="56">
        <f t="shared" si="285"/>
        <v>0</v>
      </c>
      <c r="AX63" s="56">
        <f t="shared" si="286"/>
        <v>0</v>
      </c>
      <c r="AY63" s="56">
        <f t="shared" si="287"/>
        <v>0</v>
      </c>
      <c r="AZ63" s="56">
        <f t="shared" si="288"/>
        <v>0</v>
      </c>
      <c r="BA63" s="56">
        <f t="shared" si="289"/>
        <v>0</v>
      </c>
      <c r="BB63" s="56">
        <f t="shared" si="290"/>
        <v>0</v>
      </c>
      <c r="BC63" s="56">
        <f t="shared" si="291"/>
        <v>0</v>
      </c>
      <c r="BD63" s="158">
        <f t="shared" si="292"/>
        <v>0</v>
      </c>
      <c r="BE63" s="158">
        <f t="shared" si="293"/>
        <v>0</v>
      </c>
      <c r="BF63" s="158">
        <f t="shared" si="294"/>
        <v>0</v>
      </c>
      <c r="BG63" s="158">
        <f t="shared" si="295"/>
        <v>0</v>
      </c>
    </row>
    <row r="64" spans="1:59" ht="18" customHeight="1" x14ac:dyDescent="0.25">
      <c r="A64" s="37" t="s">
        <v>252</v>
      </c>
      <c r="B64" s="87" t="s">
        <v>162</v>
      </c>
      <c r="C64" s="55"/>
      <c r="D64" s="137"/>
      <c r="E64" s="137"/>
      <c r="F64" s="137"/>
      <c r="G64" s="136"/>
      <c r="H64" s="136"/>
      <c r="I64" s="55">
        <f t="shared" si="260"/>
        <v>0</v>
      </c>
      <c r="J64" s="55">
        <f t="shared" si="261"/>
        <v>0</v>
      </c>
      <c r="K64" s="55">
        <f t="shared" si="262"/>
        <v>0</v>
      </c>
      <c r="L64" s="55">
        <f t="shared" si="263"/>
        <v>0</v>
      </c>
      <c r="M64" s="55">
        <f t="shared" si="264"/>
        <v>0</v>
      </c>
      <c r="N64" s="55">
        <f t="shared" si="265"/>
        <v>0</v>
      </c>
      <c r="O64" s="55"/>
      <c r="P64" s="71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158">
        <f t="shared" si="266"/>
        <v>0</v>
      </c>
      <c r="AD64" s="158">
        <f t="shared" si="267"/>
        <v>0</v>
      </c>
      <c r="AE64" s="158"/>
      <c r="AF64" s="56">
        <f t="shared" si="268"/>
        <v>0</v>
      </c>
      <c r="AG64" s="56">
        <f t="shared" si="269"/>
        <v>0</v>
      </c>
      <c r="AH64" s="56">
        <f t="shared" si="270"/>
        <v>0</v>
      </c>
      <c r="AI64" s="56">
        <f t="shared" si="271"/>
        <v>0</v>
      </c>
      <c r="AJ64" s="56">
        <f t="shared" si="272"/>
        <v>0</v>
      </c>
      <c r="AK64" s="56">
        <f t="shared" si="273"/>
        <v>0</v>
      </c>
      <c r="AL64" s="56">
        <f t="shared" si="274"/>
        <v>0</v>
      </c>
      <c r="AM64" s="56">
        <f t="shared" si="275"/>
        <v>0</v>
      </c>
      <c r="AN64" s="56">
        <f t="shared" si="276"/>
        <v>0</v>
      </c>
      <c r="AO64" s="56">
        <f t="shared" si="277"/>
        <v>0</v>
      </c>
      <c r="AP64" s="56">
        <f t="shared" si="278"/>
        <v>0</v>
      </c>
      <c r="AQ64" s="56">
        <f t="shared" si="279"/>
        <v>0</v>
      </c>
      <c r="AR64" s="56">
        <f t="shared" si="280"/>
        <v>0</v>
      </c>
      <c r="AS64" s="56">
        <f t="shared" si="281"/>
        <v>0</v>
      </c>
      <c r="AT64" s="56">
        <f t="shared" si="282"/>
        <v>0</v>
      </c>
      <c r="AU64" s="56">
        <f t="shared" si="283"/>
        <v>0</v>
      </c>
      <c r="AV64" s="56">
        <f t="shared" si="284"/>
        <v>0</v>
      </c>
      <c r="AW64" s="56">
        <f t="shared" si="285"/>
        <v>0</v>
      </c>
      <c r="AX64" s="56">
        <f t="shared" si="286"/>
        <v>0</v>
      </c>
      <c r="AY64" s="56">
        <f t="shared" si="287"/>
        <v>0</v>
      </c>
      <c r="AZ64" s="56">
        <f t="shared" si="288"/>
        <v>0</v>
      </c>
      <c r="BA64" s="56">
        <f t="shared" si="289"/>
        <v>0</v>
      </c>
      <c r="BB64" s="56">
        <f t="shared" si="290"/>
        <v>0</v>
      </c>
      <c r="BC64" s="56">
        <f t="shared" si="291"/>
        <v>0</v>
      </c>
      <c r="BD64" s="158">
        <f t="shared" si="292"/>
        <v>0</v>
      </c>
      <c r="BE64" s="158">
        <f t="shared" si="293"/>
        <v>0</v>
      </c>
      <c r="BF64" s="158">
        <f t="shared" si="294"/>
        <v>0</v>
      </c>
      <c r="BG64" s="158">
        <f t="shared" si="295"/>
        <v>0</v>
      </c>
    </row>
    <row r="65" spans="1:59" s="36" customFormat="1" ht="18" customHeight="1" x14ac:dyDescent="0.25">
      <c r="A65" s="58"/>
      <c r="B65" s="40" t="s">
        <v>253</v>
      </c>
      <c r="C65" s="47"/>
      <c r="D65" s="138"/>
      <c r="E65" s="138"/>
      <c r="F65" s="138"/>
      <c r="G65" s="42">
        <f>IFERROR((K65+L65)/(I65+J65),0)</f>
        <v>0</v>
      </c>
      <c r="H65" s="42">
        <f>IFERROR((M65+N65)/(I65+J65),0)</f>
        <v>0</v>
      </c>
      <c r="I65" s="12">
        <f t="shared" ref="I65:BG65" si="296">ROUND(SUBTOTAL(9,I59:I64),0)</f>
        <v>0</v>
      </c>
      <c r="J65" s="12">
        <f t="shared" si="296"/>
        <v>0</v>
      </c>
      <c r="K65" s="12">
        <f t="shared" si="296"/>
        <v>0</v>
      </c>
      <c r="L65" s="12">
        <f t="shared" si="296"/>
        <v>0</v>
      </c>
      <c r="M65" s="12">
        <f t="shared" si="296"/>
        <v>0</v>
      </c>
      <c r="N65" s="12">
        <f t="shared" si="296"/>
        <v>0</v>
      </c>
      <c r="O65" s="12">
        <f t="shared" si="296"/>
        <v>0</v>
      </c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>
        <f t="shared" si="296"/>
        <v>0</v>
      </c>
      <c r="AG65" s="12">
        <f t="shared" si="296"/>
        <v>0</v>
      </c>
      <c r="AH65" s="12">
        <f t="shared" si="296"/>
        <v>0</v>
      </c>
      <c r="AI65" s="12">
        <f t="shared" si="296"/>
        <v>0</v>
      </c>
      <c r="AJ65" s="12">
        <f t="shared" si="296"/>
        <v>0</v>
      </c>
      <c r="AK65" s="12">
        <f t="shared" si="296"/>
        <v>0</v>
      </c>
      <c r="AL65" s="12">
        <f t="shared" si="296"/>
        <v>0</v>
      </c>
      <c r="AM65" s="12">
        <f t="shared" si="296"/>
        <v>0</v>
      </c>
      <c r="AN65" s="12">
        <f t="shared" si="296"/>
        <v>0</v>
      </c>
      <c r="AO65" s="12">
        <f t="shared" si="296"/>
        <v>0</v>
      </c>
      <c r="AP65" s="12">
        <f t="shared" si="296"/>
        <v>0</v>
      </c>
      <c r="AQ65" s="12">
        <f t="shared" si="296"/>
        <v>0</v>
      </c>
      <c r="AR65" s="12">
        <f t="shared" si="296"/>
        <v>0</v>
      </c>
      <c r="AS65" s="12">
        <f t="shared" si="296"/>
        <v>0</v>
      </c>
      <c r="AT65" s="12">
        <f t="shared" si="296"/>
        <v>0</v>
      </c>
      <c r="AU65" s="12">
        <f t="shared" si="296"/>
        <v>0</v>
      </c>
      <c r="AV65" s="12">
        <f t="shared" si="296"/>
        <v>0</v>
      </c>
      <c r="AW65" s="12">
        <f t="shared" si="296"/>
        <v>0</v>
      </c>
      <c r="AX65" s="12">
        <f t="shared" si="296"/>
        <v>0</v>
      </c>
      <c r="AY65" s="12">
        <f t="shared" si="296"/>
        <v>0</v>
      </c>
      <c r="AZ65" s="12">
        <f t="shared" si="296"/>
        <v>0</v>
      </c>
      <c r="BA65" s="12">
        <f t="shared" si="296"/>
        <v>0</v>
      </c>
      <c r="BB65" s="12">
        <f t="shared" si="296"/>
        <v>0</v>
      </c>
      <c r="BC65" s="12">
        <f t="shared" si="296"/>
        <v>0</v>
      </c>
      <c r="BD65" s="12">
        <f t="shared" si="296"/>
        <v>0</v>
      </c>
      <c r="BE65" s="12">
        <f t="shared" si="296"/>
        <v>0</v>
      </c>
      <c r="BF65" s="12">
        <f t="shared" si="296"/>
        <v>0</v>
      </c>
      <c r="BG65" s="12">
        <f t="shared" si="296"/>
        <v>0</v>
      </c>
    </row>
    <row r="66" spans="1:59" ht="18" customHeight="1" x14ac:dyDescent="0.25">
      <c r="A66" s="131" t="s">
        <v>157</v>
      </c>
      <c r="B66" s="132" t="s">
        <v>254</v>
      </c>
      <c r="C66" s="55"/>
      <c r="D66" s="137"/>
      <c r="E66" s="137"/>
      <c r="F66" s="137"/>
      <c r="G66" s="136"/>
      <c r="H66" s="136"/>
      <c r="I66" s="55">
        <f t="shared" ref="I66:I71" si="297">IFERROR(ROUND((D66*E66),0),0)</f>
        <v>0</v>
      </c>
      <c r="J66" s="55">
        <f t="shared" ref="J66:J71" si="298">IFERROR(ROUND((D66*F66),0),0)</f>
        <v>0</v>
      </c>
      <c r="K66" s="55">
        <f t="shared" ref="K66:K71" si="299">IFERROR(ROUND(I66*G66,2),0)</f>
        <v>0</v>
      </c>
      <c r="L66" s="55">
        <f t="shared" ref="L66:L71" si="300">IFERROR(ROUND(J66*G66,2),0)</f>
        <v>0</v>
      </c>
      <c r="M66" s="55">
        <f t="shared" ref="M66:M71" si="301">IFERROR(ROUND(I66*H66,2),0)</f>
        <v>0</v>
      </c>
      <c r="N66" s="55">
        <f t="shared" ref="N66:N71" si="302">IFERROR(ROUND(J66*H66,2),0)</f>
        <v>0</v>
      </c>
      <c r="O66" s="55"/>
      <c r="P66" s="71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158">
        <f t="shared" ref="AC66:AC71" si="303">ROUND(SUM(Q66:AB66),2)</f>
        <v>0</v>
      </c>
      <c r="AD66" s="158">
        <f t="shared" ref="AD66:AD71" si="304">ROUND((E66+F66)-AC66,2)</f>
        <v>0</v>
      </c>
      <c r="AE66" s="158"/>
      <c r="AF66" s="56">
        <f t="shared" ref="AF66:AF71" si="305">IFERROR(ROUND((($D66*$Q66)*$G66),2),0)</f>
        <v>0</v>
      </c>
      <c r="AG66" s="56">
        <f t="shared" ref="AG66:AG71" si="306">IFERROR(ROUND((($D66*$Q66)*$H66),2),0)</f>
        <v>0</v>
      </c>
      <c r="AH66" s="56">
        <f t="shared" ref="AH66:AH71" si="307">IFERROR(ROUND((($D66*$R66)*$G66),2),0)</f>
        <v>0</v>
      </c>
      <c r="AI66" s="56">
        <f t="shared" ref="AI66:AI71" si="308">IFERROR(ROUND((($D66*$R66)*$H66),2),0)</f>
        <v>0</v>
      </c>
      <c r="AJ66" s="56">
        <f t="shared" ref="AJ66:AJ71" si="309">IFERROR(ROUND((($D66*$S66)*$G66),2),0)</f>
        <v>0</v>
      </c>
      <c r="AK66" s="56">
        <f t="shared" ref="AK66:AK71" si="310">IFERROR(ROUND((($D66*$S66)*$H66),2),0)</f>
        <v>0</v>
      </c>
      <c r="AL66" s="56">
        <f t="shared" ref="AL66:AL71" si="311">IFERROR(ROUND((($D66*$T66)*$G66),2),0)</f>
        <v>0</v>
      </c>
      <c r="AM66" s="56">
        <f t="shared" ref="AM66:AM71" si="312">IFERROR(ROUND((($D66*$T66)*$H66),2),0)</f>
        <v>0</v>
      </c>
      <c r="AN66" s="56">
        <f t="shared" ref="AN66:AN71" si="313">IFERROR(ROUND((($D66*$U66)*$G66),2),0)</f>
        <v>0</v>
      </c>
      <c r="AO66" s="56">
        <f t="shared" ref="AO66:AO71" si="314">IFERROR(ROUND((($D66*$U66)*$H66),2),0)</f>
        <v>0</v>
      </c>
      <c r="AP66" s="56">
        <f t="shared" ref="AP66:AP71" si="315">IFERROR(ROUND((($D66*$V66)*$G66),2),0)</f>
        <v>0</v>
      </c>
      <c r="AQ66" s="56">
        <f t="shared" ref="AQ66:AQ71" si="316">IFERROR(ROUND((($D66*$V66)*$H66),2),0)</f>
        <v>0</v>
      </c>
      <c r="AR66" s="56">
        <f t="shared" ref="AR66:AR71" si="317">IFERROR(ROUND((($D66*$W66)*$G66),2),0)</f>
        <v>0</v>
      </c>
      <c r="AS66" s="56">
        <f t="shared" ref="AS66:AS71" si="318">IFERROR(ROUND((($D66*$W66)*$H66),2),0)</f>
        <v>0</v>
      </c>
      <c r="AT66" s="56">
        <f t="shared" ref="AT66:AT71" si="319">IFERROR(ROUND((($D66*$X66)*$G66),2),0)</f>
        <v>0</v>
      </c>
      <c r="AU66" s="56">
        <f t="shared" ref="AU66:AU71" si="320">IFERROR(ROUND((($D66*$X66)*$H66),2),0)</f>
        <v>0</v>
      </c>
      <c r="AV66" s="56">
        <f t="shared" ref="AV66:AV71" si="321">IFERROR(ROUND((($D66*$Y66)*$G66),2),0)</f>
        <v>0</v>
      </c>
      <c r="AW66" s="56">
        <f t="shared" ref="AW66:AW71" si="322">IFERROR(ROUND((($D66*$Y66)*$H66),2),0)</f>
        <v>0</v>
      </c>
      <c r="AX66" s="56">
        <f t="shared" ref="AX66:AX71" si="323">IFERROR(ROUND((($D66*$Z66)*$G66),2),0)</f>
        <v>0</v>
      </c>
      <c r="AY66" s="56">
        <f t="shared" ref="AY66:AY71" si="324">IFERROR(ROUND((($D66*$Z66)*$H66),2),0)</f>
        <v>0</v>
      </c>
      <c r="AZ66" s="56">
        <f t="shared" ref="AZ66:AZ71" si="325">IFERROR(ROUND((($D66*$AA66)*$G66),2),0)</f>
        <v>0</v>
      </c>
      <c r="BA66" s="56">
        <f t="shared" ref="BA66:BA71" si="326">IFERROR(ROUND((($D66*$AA66)*$H66),2),0)</f>
        <v>0</v>
      </c>
      <c r="BB66" s="56">
        <f t="shared" ref="BB66:BB71" si="327">IFERROR(ROUND((($D66*$AB66)*$G66),2),0)</f>
        <v>0</v>
      </c>
      <c r="BC66" s="56">
        <f t="shared" ref="BC66:BC71" si="328">IFERROR(ROUND((($D66*$AB66)*$H66),2),0)</f>
        <v>0</v>
      </c>
      <c r="BD66" s="158">
        <f t="shared" ref="BD66:BD71" si="329">ROUND(AF66+AH66+AJ66+AL66+AN66+AP66+AR66+AT66+AV66+AX66+AZ66+BB66,2)</f>
        <v>0</v>
      </c>
      <c r="BE66" s="158">
        <f t="shared" ref="BE66:BE71" si="330">ROUND(AG66+AI66+AK66+AM66+AO66+AQ66+AS66+AU66+AW66+AY66+BA66+BC66,2)</f>
        <v>0</v>
      </c>
      <c r="BF66" s="158">
        <f t="shared" ref="BF66:BF71" si="331">ROUND((K66+L66)-BD66,2)</f>
        <v>0</v>
      </c>
      <c r="BG66" s="158">
        <f t="shared" ref="BG66:BG71" si="332">ROUND((M66+N66)-BE66,2)</f>
        <v>0</v>
      </c>
    </row>
    <row r="67" spans="1:59" ht="18" customHeight="1" x14ac:dyDescent="0.25">
      <c r="A67" s="37" t="s">
        <v>194</v>
      </c>
      <c r="B67" s="87" t="s">
        <v>225</v>
      </c>
      <c r="C67" s="55"/>
      <c r="D67" s="137"/>
      <c r="E67" s="137"/>
      <c r="F67" s="137"/>
      <c r="G67" s="136"/>
      <c r="H67" s="136"/>
      <c r="I67" s="55">
        <f t="shared" si="297"/>
        <v>0</v>
      </c>
      <c r="J67" s="55">
        <f t="shared" si="298"/>
        <v>0</v>
      </c>
      <c r="K67" s="55">
        <f t="shared" si="299"/>
        <v>0</v>
      </c>
      <c r="L67" s="55">
        <f t="shared" si="300"/>
        <v>0</v>
      </c>
      <c r="M67" s="55">
        <f t="shared" si="301"/>
        <v>0</v>
      </c>
      <c r="N67" s="55">
        <f t="shared" si="302"/>
        <v>0</v>
      </c>
      <c r="O67" s="55"/>
      <c r="P67" s="71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158">
        <f t="shared" si="303"/>
        <v>0</v>
      </c>
      <c r="AD67" s="158">
        <f t="shared" si="304"/>
        <v>0</v>
      </c>
      <c r="AE67" s="158"/>
      <c r="AF67" s="56">
        <f t="shared" si="305"/>
        <v>0</v>
      </c>
      <c r="AG67" s="56">
        <f t="shared" si="306"/>
        <v>0</v>
      </c>
      <c r="AH67" s="56">
        <f t="shared" si="307"/>
        <v>0</v>
      </c>
      <c r="AI67" s="56">
        <f t="shared" si="308"/>
        <v>0</v>
      </c>
      <c r="AJ67" s="56">
        <f t="shared" si="309"/>
        <v>0</v>
      </c>
      <c r="AK67" s="56">
        <f t="shared" si="310"/>
        <v>0</v>
      </c>
      <c r="AL67" s="56">
        <f t="shared" si="311"/>
        <v>0</v>
      </c>
      <c r="AM67" s="56">
        <f t="shared" si="312"/>
        <v>0</v>
      </c>
      <c r="AN67" s="56">
        <f t="shared" si="313"/>
        <v>0</v>
      </c>
      <c r="AO67" s="56">
        <f t="shared" si="314"/>
        <v>0</v>
      </c>
      <c r="AP67" s="56">
        <f t="shared" si="315"/>
        <v>0</v>
      </c>
      <c r="AQ67" s="56">
        <f t="shared" si="316"/>
        <v>0</v>
      </c>
      <c r="AR67" s="56">
        <f t="shared" si="317"/>
        <v>0</v>
      </c>
      <c r="AS67" s="56">
        <f t="shared" si="318"/>
        <v>0</v>
      </c>
      <c r="AT67" s="56">
        <f t="shared" si="319"/>
        <v>0</v>
      </c>
      <c r="AU67" s="56">
        <f t="shared" si="320"/>
        <v>0</v>
      </c>
      <c r="AV67" s="56">
        <f t="shared" si="321"/>
        <v>0</v>
      </c>
      <c r="AW67" s="56">
        <f t="shared" si="322"/>
        <v>0</v>
      </c>
      <c r="AX67" s="56">
        <f t="shared" si="323"/>
        <v>0</v>
      </c>
      <c r="AY67" s="56">
        <f t="shared" si="324"/>
        <v>0</v>
      </c>
      <c r="AZ67" s="56">
        <f t="shared" si="325"/>
        <v>0</v>
      </c>
      <c r="BA67" s="56">
        <f t="shared" si="326"/>
        <v>0</v>
      </c>
      <c r="BB67" s="56">
        <f t="shared" si="327"/>
        <v>0</v>
      </c>
      <c r="BC67" s="56">
        <f t="shared" si="328"/>
        <v>0</v>
      </c>
      <c r="BD67" s="158">
        <f t="shared" si="329"/>
        <v>0</v>
      </c>
      <c r="BE67" s="158">
        <f t="shared" si="330"/>
        <v>0</v>
      </c>
      <c r="BF67" s="158">
        <f t="shared" si="331"/>
        <v>0</v>
      </c>
      <c r="BG67" s="158">
        <f t="shared" si="332"/>
        <v>0</v>
      </c>
    </row>
    <row r="68" spans="1:59" ht="18" customHeight="1" x14ac:dyDescent="0.25">
      <c r="A68" s="37" t="s">
        <v>195</v>
      </c>
      <c r="B68" s="87" t="s">
        <v>163</v>
      </c>
      <c r="C68" s="55"/>
      <c r="D68" s="137"/>
      <c r="E68" s="137"/>
      <c r="F68" s="137"/>
      <c r="G68" s="136"/>
      <c r="H68" s="136"/>
      <c r="I68" s="55">
        <f t="shared" si="297"/>
        <v>0</v>
      </c>
      <c r="J68" s="55">
        <f t="shared" si="298"/>
        <v>0</v>
      </c>
      <c r="K68" s="55">
        <f t="shared" si="299"/>
        <v>0</v>
      </c>
      <c r="L68" s="55">
        <f t="shared" si="300"/>
        <v>0</v>
      </c>
      <c r="M68" s="55">
        <f t="shared" si="301"/>
        <v>0</v>
      </c>
      <c r="N68" s="55">
        <f t="shared" si="302"/>
        <v>0</v>
      </c>
      <c r="O68" s="55"/>
      <c r="P68" s="71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158">
        <f t="shared" si="303"/>
        <v>0</v>
      </c>
      <c r="AD68" s="158">
        <f t="shared" si="304"/>
        <v>0</v>
      </c>
      <c r="AE68" s="158"/>
      <c r="AF68" s="56">
        <f t="shared" si="305"/>
        <v>0</v>
      </c>
      <c r="AG68" s="56">
        <f t="shared" si="306"/>
        <v>0</v>
      </c>
      <c r="AH68" s="56">
        <f t="shared" si="307"/>
        <v>0</v>
      </c>
      <c r="AI68" s="56">
        <f t="shared" si="308"/>
        <v>0</v>
      </c>
      <c r="AJ68" s="56">
        <f t="shared" si="309"/>
        <v>0</v>
      </c>
      <c r="AK68" s="56">
        <f t="shared" si="310"/>
        <v>0</v>
      </c>
      <c r="AL68" s="56">
        <f t="shared" si="311"/>
        <v>0</v>
      </c>
      <c r="AM68" s="56">
        <f t="shared" si="312"/>
        <v>0</v>
      </c>
      <c r="AN68" s="56">
        <f t="shared" si="313"/>
        <v>0</v>
      </c>
      <c r="AO68" s="56">
        <f t="shared" si="314"/>
        <v>0</v>
      </c>
      <c r="AP68" s="56">
        <f t="shared" si="315"/>
        <v>0</v>
      </c>
      <c r="AQ68" s="56">
        <f t="shared" si="316"/>
        <v>0</v>
      </c>
      <c r="AR68" s="56">
        <f t="shared" si="317"/>
        <v>0</v>
      </c>
      <c r="AS68" s="56">
        <f t="shared" si="318"/>
        <v>0</v>
      </c>
      <c r="AT68" s="56">
        <f t="shared" si="319"/>
        <v>0</v>
      </c>
      <c r="AU68" s="56">
        <f t="shared" si="320"/>
        <v>0</v>
      </c>
      <c r="AV68" s="56">
        <f t="shared" si="321"/>
        <v>0</v>
      </c>
      <c r="AW68" s="56">
        <f t="shared" si="322"/>
        <v>0</v>
      </c>
      <c r="AX68" s="56">
        <f t="shared" si="323"/>
        <v>0</v>
      </c>
      <c r="AY68" s="56">
        <f t="shared" si="324"/>
        <v>0</v>
      </c>
      <c r="AZ68" s="56">
        <f t="shared" si="325"/>
        <v>0</v>
      </c>
      <c r="BA68" s="56">
        <f t="shared" si="326"/>
        <v>0</v>
      </c>
      <c r="BB68" s="56">
        <f t="shared" si="327"/>
        <v>0</v>
      </c>
      <c r="BC68" s="56">
        <f t="shared" si="328"/>
        <v>0</v>
      </c>
      <c r="BD68" s="158">
        <f t="shared" si="329"/>
        <v>0</v>
      </c>
      <c r="BE68" s="158">
        <f t="shared" si="330"/>
        <v>0</v>
      </c>
      <c r="BF68" s="158">
        <f t="shared" si="331"/>
        <v>0</v>
      </c>
      <c r="BG68" s="158">
        <f t="shared" si="332"/>
        <v>0</v>
      </c>
    </row>
    <row r="69" spans="1:59" ht="18" customHeight="1" x14ac:dyDescent="0.25">
      <c r="A69" s="37" t="s">
        <v>196</v>
      </c>
      <c r="B69" s="87" t="s">
        <v>226</v>
      </c>
      <c r="C69" s="55"/>
      <c r="D69" s="137"/>
      <c r="E69" s="137"/>
      <c r="F69" s="137"/>
      <c r="G69" s="136"/>
      <c r="H69" s="136"/>
      <c r="I69" s="55">
        <f t="shared" si="297"/>
        <v>0</v>
      </c>
      <c r="J69" s="55">
        <f t="shared" si="298"/>
        <v>0</v>
      </c>
      <c r="K69" s="55">
        <f t="shared" si="299"/>
        <v>0</v>
      </c>
      <c r="L69" s="55">
        <f t="shared" si="300"/>
        <v>0</v>
      </c>
      <c r="M69" s="55">
        <f t="shared" si="301"/>
        <v>0</v>
      </c>
      <c r="N69" s="55">
        <f t="shared" si="302"/>
        <v>0</v>
      </c>
      <c r="O69" s="55"/>
      <c r="P69" s="71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158">
        <f t="shared" si="303"/>
        <v>0</v>
      </c>
      <c r="AD69" s="158">
        <f t="shared" si="304"/>
        <v>0</v>
      </c>
      <c r="AE69" s="158"/>
      <c r="AF69" s="56">
        <f t="shared" si="305"/>
        <v>0</v>
      </c>
      <c r="AG69" s="56">
        <f t="shared" si="306"/>
        <v>0</v>
      </c>
      <c r="AH69" s="56">
        <f t="shared" si="307"/>
        <v>0</v>
      </c>
      <c r="AI69" s="56">
        <f t="shared" si="308"/>
        <v>0</v>
      </c>
      <c r="AJ69" s="56">
        <f t="shared" si="309"/>
        <v>0</v>
      </c>
      <c r="AK69" s="56">
        <f t="shared" si="310"/>
        <v>0</v>
      </c>
      <c r="AL69" s="56">
        <f t="shared" si="311"/>
        <v>0</v>
      </c>
      <c r="AM69" s="56">
        <f t="shared" si="312"/>
        <v>0</v>
      </c>
      <c r="AN69" s="56">
        <f t="shared" si="313"/>
        <v>0</v>
      </c>
      <c r="AO69" s="56">
        <f t="shared" si="314"/>
        <v>0</v>
      </c>
      <c r="AP69" s="56">
        <f t="shared" si="315"/>
        <v>0</v>
      </c>
      <c r="AQ69" s="56">
        <f t="shared" si="316"/>
        <v>0</v>
      </c>
      <c r="AR69" s="56">
        <f t="shared" si="317"/>
        <v>0</v>
      </c>
      <c r="AS69" s="56">
        <f t="shared" si="318"/>
        <v>0</v>
      </c>
      <c r="AT69" s="56">
        <f t="shared" si="319"/>
        <v>0</v>
      </c>
      <c r="AU69" s="56">
        <f t="shared" si="320"/>
        <v>0</v>
      </c>
      <c r="AV69" s="56">
        <f t="shared" si="321"/>
        <v>0</v>
      </c>
      <c r="AW69" s="56">
        <f t="shared" si="322"/>
        <v>0</v>
      </c>
      <c r="AX69" s="56">
        <f t="shared" si="323"/>
        <v>0</v>
      </c>
      <c r="AY69" s="56">
        <f t="shared" si="324"/>
        <v>0</v>
      </c>
      <c r="AZ69" s="56">
        <f t="shared" si="325"/>
        <v>0</v>
      </c>
      <c r="BA69" s="56">
        <f t="shared" si="326"/>
        <v>0</v>
      </c>
      <c r="BB69" s="56">
        <f t="shared" si="327"/>
        <v>0</v>
      </c>
      <c r="BC69" s="56">
        <f t="shared" si="328"/>
        <v>0</v>
      </c>
      <c r="BD69" s="158">
        <f t="shared" si="329"/>
        <v>0</v>
      </c>
      <c r="BE69" s="158">
        <f t="shared" si="330"/>
        <v>0</v>
      </c>
      <c r="BF69" s="158">
        <f t="shared" si="331"/>
        <v>0</v>
      </c>
      <c r="BG69" s="158">
        <f t="shared" si="332"/>
        <v>0</v>
      </c>
    </row>
    <row r="70" spans="1:59" ht="18" customHeight="1" x14ac:dyDescent="0.25">
      <c r="A70" s="37" t="s">
        <v>197</v>
      </c>
      <c r="B70" s="87" t="s">
        <v>164</v>
      </c>
      <c r="C70" s="55"/>
      <c r="D70" s="137"/>
      <c r="E70" s="137"/>
      <c r="F70" s="137"/>
      <c r="G70" s="136"/>
      <c r="H70" s="136"/>
      <c r="I70" s="55">
        <f t="shared" si="297"/>
        <v>0</v>
      </c>
      <c r="J70" s="55">
        <f t="shared" si="298"/>
        <v>0</v>
      </c>
      <c r="K70" s="55">
        <f t="shared" si="299"/>
        <v>0</v>
      </c>
      <c r="L70" s="55">
        <f t="shared" si="300"/>
        <v>0</v>
      </c>
      <c r="M70" s="55">
        <f t="shared" si="301"/>
        <v>0</v>
      </c>
      <c r="N70" s="55">
        <f t="shared" si="302"/>
        <v>0</v>
      </c>
      <c r="O70" s="55"/>
      <c r="P70" s="71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158">
        <f t="shared" si="303"/>
        <v>0</v>
      </c>
      <c r="AD70" s="158">
        <f t="shared" si="304"/>
        <v>0</v>
      </c>
      <c r="AE70" s="158"/>
      <c r="AF70" s="56">
        <f t="shared" si="305"/>
        <v>0</v>
      </c>
      <c r="AG70" s="56">
        <f t="shared" si="306"/>
        <v>0</v>
      </c>
      <c r="AH70" s="56">
        <f t="shared" si="307"/>
        <v>0</v>
      </c>
      <c r="AI70" s="56">
        <f t="shared" si="308"/>
        <v>0</v>
      </c>
      <c r="AJ70" s="56">
        <f t="shared" si="309"/>
        <v>0</v>
      </c>
      <c r="AK70" s="56">
        <f t="shared" si="310"/>
        <v>0</v>
      </c>
      <c r="AL70" s="56">
        <f t="shared" si="311"/>
        <v>0</v>
      </c>
      <c r="AM70" s="56">
        <f t="shared" si="312"/>
        <v>0</v>
      </c>
      <c r="AN70" s="56">
        <f t="shared" si="313"/>
        <v>0</v>
      </c>
      <c r="AO70" s="56">
        <f t="shared" si="314"/>
        <v>0</v>
      </c>
      <c r="AP70" s="56">
        <f t="shared" si="315"/>
        <v>0</v>
      </c>
      <c r="AQ70" s="56">
        <f t="shared" si="316"/>
        <v>0</v>
      </c>
      <c r="AR70" s="56">
        <f t="shared" si="317"/>
        <v>0</v>
      </c>
      <c r="AS70" s="56">
        <f t="shared" si="318"/>
        <v>0</v>
      </c>
      <c r="AT70" s="56">
        <f t="shared" si="319"/>
        <v>0</v>
      </c>
      <c r="AU70" s="56">
        <f t="shared" si="320"/>
        <v>0</v>
      </c>
      <c r="AV70" s="56">
        <f t="shared" si="321"/>
        <v>0</v>
      </c>
      <c r="AW70" s="56">
        <f t="shared" si="322"/>
        <v>0</v>
      </c>
      <c r="AX70" s="56">
        <f t="shared" si="323"/>
        <v>0</v>
      </c>
      <c r="AY70" s="56">
        <f t="shared" si="324"/>
        <v>0</v>
      </c>
      <c r="AZ70" s="56">
        <f t="shared" si="325"/>
        <v>0</v>
      </c>
      <c r="BA70" s="56">
        <f t="shared" si="326"/>
        <v>0</v>
      </c>
      <c r="BB70" s="56">
        <f t="shared" si="327"/>
        <v>0</v>
      </c>
      <c r="BC70" s="56">
        <f t="shared" si="328"/>
        <v>0</v>
      </c>
      <c r="BD70" s="158">
        <f t="shared" si="329"/>
        <v>0</v>
      </c>
      <c r="BE70" s="158">
        <f t="shared" si="330"/>
        <v>0</v>
      </c>
      <c r="BF70" s="158">
        <f t="shared" si="331"/>
        <v>0</v>
      </c>
      <c r="BG70" s="158">
        <f t="shared" si="332"/>
        <v>0</v>
      </c>
    </row>
    <row r="71" spans="1:59" ht="18" customHeight="1" x14ac:dyDescent="0.25">
      <c r="A71" s="37" t="s">
        <v>255</v>
      </c>
      <c r="B71" s="87" t="s">
        <v>162</v>
      </c>
      <c r="C71" s="55"/>
      <c r="D71" s="137"/>
      <c r="E71" s="137"/>
      <c r="F71" s="137"/>
      <c r="G71" s="136"/>
      <c r="H71" s="136"/>
      <c r="I71" s="55">
        <f t="shared" si="297"/>
        <v>0</v>
      </c>
      <c r="J71" s="55">
        <f t="shared" si="298"/>
        <v>0</v>
      </c>
      <c r="K71" s="55">
        <f t="shared" si="299"/>
        <v>0</v>
      </c>
      <c r="L71" s="55">
        <f t="shared" si="300"/>
        <v>0</v>
      </c>
      <c r="M71" s="55">
        <f t="shared" si="301"/>
        <v>0</v>
      </c>
      <c r="N71" s="55">
        <f t="shared" si="302"/>
        <v>0</v>
      </c>
      <c r="O71" s="55"/>
      <c r="P71" s="71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158">
        <f t="shared" si="303"/>
        <v>0</v>
      </c>
      <c r="AD71" s="158">
        <f t="shared" si="304"/>
        <v>0</v>
      </c>
      <c r="AE71" s="158"/>
      <c r="AF71" s="56">
        <f t="shared" si="305"/>
        <v>0</v>
      </c>
      <c r="AG71" s="56">
        <f t="shared" si="306"/>
        <v>0</v>
      </c>
      <c r="AH71" s="56">
        <f t="shared" si="307"/>
        <v>0</v>
      </c>
      <c r="AI71" s="56">
        <f t="shared" si="308"/>
        <v>0</v>
      </c>
      <c r="AJ71" s="56">
        <f t="shared" si="309"/>
        <v>0</v>
      </c>
      <c r="AK71" s="56">
        <f t="shared" si="310"/>
        <v>0</v>
      </c>
      <c r="AL71" s="56">
        <f t="shared" si="311"/>
        <v>0</v>
      </c>
      <c r="AM71" s="56">
        <f t="shared" si="312"/>
        <v>0</v>
      </c>
      <c r="AN71" s="56">
        <f t="shared" si="313"/>
        <v>0</v>
      </c>
      <c r="AO71" s="56">
        <f t="shared" si="314"/>
        <v>0</v>
      </c>
      <c r="AP71" s="56">
        <f t="shared" si="315"/>
        <v>0</v>
      </c>
      <c r="AQ71" s="56">
        <f t="shared" si="316"/>
        <v>0</v>
      </c>
      <c r="AR71" s="56">
        <f t="shared" si="317"/>
        <v>0</v>
      </c>
      <c r="AS71" s="56">
        <f t="shared" si="318"/>
        <v>0</v>
      </c>
      <c r="AT71" s="56">
        <f t="shared" si="319"/>
        <v>0</v>
      </c>
      <c r="AU71" s="56">
        <f t="shared" si="320"/>
        <v>0</v>
      </c>
      <c r="AV71" s="56">
        <f t="shared" si="321"/>
        <v>0</v>
      </c>
      <c r="AW71" s="56">
        <f t="shared" si="322"/>
        <v>0</v>
      </c>
      <c r="AX71" s="56">
        <f t="shared" si="323"/>
        <v>0</v>
      </c>
      <c r="AY71" s="56">
        <f t="shared" si="324"/>
        <v>0</v>
      </c>
      <c r="AZ71" s="56">
        <f t="shared" si="325"/>
        <v>0</v>
      </c>
      <c r="BA71" s="56">
        <f t="shared" si="326"/>
        <v>0</v>
      </c>
      <c r="BB71" s="56">
        <f t="shared" si="327"/>
        <v>0</v>
      </c>
      <c r="BC71" s="56">
        <f t="shared" si="328"/>
        <v>0</v>
      </c>
      <c r="BD71" s="158">
        <f t="shared" si="329"/>
        <v>0</v>
      </c>
      <c r="BE71" s="158">
        <f t="shared" si="330"/>
        <v>0</v>
      </c>
      <c r="BF71" s="158">
        <f t="shared" si="331"/>
        <v>0</v>
      </c>
      <c r="BG71" s="158">
        <f t="shared" si="332"/>
        <v>0</v>
      </c>
    </row>
    <row r="72" spans="1:59" s="36" customFormat="1" ht="18" customHeight="1" x14ac:dyDescent="0.25">
      <c r="A72" s="58"/>
      <c r="B72" s="40" t="s">
        <v>256</v>
      </c>
      <c r="C72" s="47"/>
      <c r="D72" s="138"/>
      <c r="E72" s="138"/>
      <c r="F72" s="138"/>
      <c r="G72" s="42">
        <f>IFERROR((K72+L72)/(I72+J72),0)</f>
        <v>0</v>
      </c>
      <c r="H72" s="42">
        <f>IFERROR((M72+N72)/(I72+J72),0)</f>
        <v>0</v>
      </c>
      <c r="I72" s="12">
        <f t="shared" ref="I72:BG72" si="333">ROUND(SUBTOTAL(9,I66:I71),0)</f>
        <v>0</v>
      </c>
      <c r="J72" s="12">
        <f t="shared" si="333"/>
        <v>0</v>
      </c>
      <c r="K72" s="12">
        <f t="shared" si="333"/>
        <v>0</v>
      </c>
      <c r="L72" s="12">
        <f t="shared" si="333"/>
        <v>0</v>
      </c>
      <c r="M72" s="12">
        <f t="shared" si="333"/>
        <v>0</v>
      </c>
      <c r="N72" s="12">
        <f t="shared" si="333"/>
        <v>0</v>
      </c>
      <c r="O72" s="12">
        <f t="shared" si="333"/>
        <v>0</v>
      </c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>
        <f t="shared" si="333"/>
        <v>0</v>
      </c>
      <c r="AG72" s="12">
        <f t="shared" si="333"/>
        <v>0</v>
      </c>
      <c r="AH72" s="12">
        <f t="shared" si="333"/>
        <v>0</v>
      </c>
      <c r="AI72" s="12">
        <f t="shared" si="333"/>
        <v>0</v>
      </c>
      <c r="AJ72" s="12">
        <f t="shared" si="333"/>
        <v>0</v>
      </c>
      <c r="AK72" s="12">
        <f t="shared" si="333"/>
        <v>0</v>
      </c>
      <c r="AL72" s="12">
        <f t="shared" si="333"/>
        <v>0</v>
      </c>
      <c r="AM72" s="12">
        <f t="shared" si="333"/>
        <v>0</v>
      </c>
      <c r="AN72" s="12">
        <f t="shared" si="333"/>
        <v>0</v>
      </c>
      <c r="AO72" s="12">
        <f t="shared" si="333"/>
        <v>0</v>
      </c>
      <c r="AP72" s="12">
        <f t="shared" si="333"/>
        <v>0</v>
      </c>
      <c r="AQ72" s="12">
        <f t="shared" si="333"/>
        <v>0</v>
      </c>
      <c r="AR72" s="12">
        <f t="shared" si="333"/>
        <v>0</v>
      </c>
      <c r="AS72" s="12">
        <f t="shared" si="333"/>
        <v>0</v>
      </c>
      <c r="AT72" s="12">
        <f t="shared" si="333"/>
        <v>0</v>
      </c>
      <c r="AU72" s="12">
        <f t="shared" si="333"/>
        <v>0</v>
      </c>
      <c r="AV72" s="12">
        <f t="shared" si="333"/>
        <v>0</v>
      </c>
      <c r="AW72" s="12">
        <f t="shared" si="333"/>
        <v>0</v>
      </c>
      <c r="AX72" s="12">
        <f t="shared" si="333"/>
        <v>0</v>
      </c>
      <c r="AY72" s="12">
        <f t="shared" si="333"/>
        <v>0</v>
      </c>
      <c r="AZ72" s="12">
        <f t="shared" si="333"/>
        <v>0</v>
      </c>
      <c r="BA72" s="12">
        <f t="shared" si="333"/>
        <v>0</v>
      </c>
      <c r="BB72" s="12">
        <f t="shared" si="333"/>
        <v>0</v>
      </c>
      <c r="BC72" s="12">
        <f t="shared" si="333"/>
        <v>0</v>
      </c>
      <c r="BD72" s="12">
        <f t="shared" si="333"/>
        <v>0</v>
      </c>
      <c r="BE72" s="12">
        <f t="shared" si="333"/>
        <v>0</v>
      </c>
      <c r="BF72" s="12">
        <f t="shared" si="333"/>
        <v>0</v>
      </c>
      <c r="BG72" s="12">
        <f t="shared" si="333"/>
        <v>0</v>
      </c>
    </row>
    <row r="73" spans="1:59" ht="18" customHeight="1" x14ac:dyDescent="0.25">
      <c r="A73" s="131" t="s">
        <v>158</v>
      </c>
      <c r="B73" s="132" t="s">
        <v>257</v>
      </c>
      <c r="C73" s="55"/>
      <c r="D73" s="137"/>
      <c r="E73" s="137"/>
      <c r="F73" s="137"/>
      <c r="G73" s="136"/>
      <c r="H73" s="136"/>
      <c r="I73" s="55">
        <f t="shared" ref="I73:I78" si="334">IFERROR(ROUND((D73*E73),0),0)</f>
        <v>0</v>
      </c>
      <c r="J73" s="55">
        <f t="shared" ref="J73:J78" si="335">IFERROR(ROUND((D73*F73),0),0)</f>
        <v>0</v>
      </c>
      <c r="K73" s="55">
        <f t="shared" ref="K73:K78" si="336">IFERROR(ROUND(I73*G73,2),0)</f>
        <v>0</v>
      </c>
      <c r="L73" s="55">
        <f t="shared" ref="L73:L78" si="337">IFERROR(ROUND(J73*G73,2),0)</f>
        <v>0</v>
      </c>
      <c r="M73" s="55">
        <f t="shared" ref="M73:M78" si="338">IFERROR(ROUND(I73*H73,2),0)</f>
        <v>0</v>
      </c>
      <c r="N73" s="55">
        <f t="shared" ref="N73:N78" si="339">IFERROR(ROUND(J73*H73,2),0)</f>
        <v>0</v>
      </c>
      <c r="O73" s="55"/>
      <c r="P73" s="71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158">
        <f t="shared" ref="AC73:AC78" si="340">ROUND(SUM(Q73:AB73),2)</f>
        <v>0</v>
      </c>
      <c r="AD73" s="158">
        <f t="shared" ref="AD73:AD78" si="341">ROUND((E73+F73)-AC73,2)</f>
        <v>0</v>
      </c>
      <c r="AE73" s="158"/>
      <c r="AF73" s="56">
        <f t="shared" ref="AF73:AF78" si="342">IFERROR(ROUND((($D73*$Q73)*$G73),2),0)</f>
        <v>0</v>
      </c>
      <c r="AG73" s="56">
        <f t="shared" ref="AG73:AG78" si="343">IFERROR(ROUND((($D73*$Q73)*$H73),2),0)</f>
        <v>0</v>
      </c>
      <c r="AH73" s="56">
        <f t="shared" ref="AH73:AH78" si="344">IFERROR(ROUND((($D73*$R73)*$G73),2),0)</f>
        <v>0</v>
      </c>
      <c r="AI73" s="56">
        <f t="shared" ref="AI73:AI78" si="345">IFERROR(ROUND((($D73*$R73)*$H73),2),0)</f>
        <v>0</v>
      </c>
      <c r="AJ73" s="56">
        <f t="shared" ref="AJ73:AJ78" si="346">IFERROR(ROUND((($D73*$S73)*$G73),2),0)</f>
        <v>0</v>
      </c>
      <c r="AK73" s="56">
        <f t="shared" ref="AK73:AK78" si="347">IFERROR(ROUND((($D73*$S73)*$H73),2),0)</f>
        <v>0</v>
      </c>
      <c r="AL73" s="56">
        <f t="shared" ref="AL73:AL78" si="348">IFERROR(ROUND((($D73*$T73)*$G73),2),0)</f>
        <v>0</v>
      </c>
      <c r="AM73" s="56">
        <f t="shared" ref="AM73:AM78" si="349">IFERROR(ROUND((($D73*$T73)*$H73),2),0)</f>
        <v>0</v>
      </c>
      <c r="AN73" s="56">
        <f t="shared" ref="AN73:AN78" si="350">IFERROR(ROUND((($D73*$U73)*$G73),2),0)</f>
        <v>0</v>
      </c>
      <c r="AO73" s="56">
        <f t="shared" ref="AO73:AO78" si="351">IFERROR(ROUND((($D73*$U73)*$H73),2),0)</f>
        <v>0</v>
      </c>
      <c r="AP73" s="56">
        <f t="shared" ref="AP73:AP78" si="352">IFERROR(ROUND((($D73*$V73)*$G73),2),0)</f>
        <v>0</v>
      </c>
      <c r="AQ73" s="56">
        <f t="shared" ref="AQ73:AQ78" si="353">IFERROR(ROUND((($D73*$V73)*$H73),2),0)</f>
        <v>0</v>
      </c>
      <c r="AR73" s="56">
        <f t="shared" ref="AR73:AR78" si="354">IFERROR(ROUND((($D73*$W73)*$G73),2),0)</f>
        <v>0</v>
      </c>
      <c r="AS73" s="56">
        <f t="shared" ref="AS73:AS78" si="355">IFERROR(ROUND((($D73*$W73)*$H73),2),0)</f>
        <v>0</v>
      </c>
      <c r="AT73" s="56">
        <f t="shared" ref="AT73:AT78" si="356">IFERROR(ROUND((($D73*$X73)*$G73),2),0)</f>
        <v>0</v>
      </c>
      <c r="AU73" s="56">
        <f t="shared" ref="AU73:AU78" si="357">IFERROR(ROUND((($D73*$X73)*$H73),2),0)</f>
        <v>0</v>
      </c>
      <c r="AV73" s="56">
        <f t="shared" ref="AV73:AV78" si="358">IFERROR(ROUND((($D73*$Y73)*$G73),2),0)</f>
        <v>0</v>
      </c>
      <c r="AW73" s="56">
        <f t="shared" ref="AW73:AW78" si="359">IFERROR(ROUND((($D73*$Y73)*$H73),2),0)</f>
        <v>0</v>
      </c>
      <c r="AX73" s="56">
        <f t="shared" ref="AX73:AX78" si="360">IFERROR(ROUND((($D73*$Z73)*$G73),2),0)</f>
        <v>0</v>
      </c>
      <c r="AY73" s="56">
        <f t="shared" ref="AY73:AY78" si="361">IFERROR(ROUND((($D73*$Z73)*$H73),2),0)</f>
        <v>0</v>
      </c>
      <c r="AZ73" s="56">
        <f t="shared" ref="AZ73:AZ78" si="362">IFERROR(ROUND((($D73*$AA73)*$G73),2),0)</f>
        <v>0</v>
      </c>
      <c r="BA73" s="56">
        <f t="shared" ref="BA73:BA78" si="363">IFERROR(ROUND((($D73*$AA73)*$H73),2),0)</f>
        <v>0</v>
      </c>
      <c r="BB73" s="56">
        <f t="shared" ref="BB73:BB78" si="364">IFERROR(ROUND((($D73*$AB73)*$G73),2),0)</f>
        <v>0</v>
      </c>
      <c r="BC73" s="56">
        <f t="shared" ref="BC73:BC78" si="365">IFERROR(ROUND((($D73*$AB73)*$H73),2),0)</f>
        <v>0</v>
      </c>
      <c r="BD73" s="158">
        <f t="shared" ref="BD73:BD78" si="366">ROUND(AF73+AH73+AJ73+AL73+AN73+AP73+AR73+AT73+AV73+AX73+AZ73+BB73,2)</f>
        <v>0</v>
      </c>
      <c r="BE73" s="158">
        <f t="shared" ref="BE73:BE78" si="367">ROUND(AG73+AI73+AK73+AM73+AO73+AQ73+AS73+AU73+AW73+AY73+BA73+BC73,2)</f>
        <v>0</v>
      </c>
      <c r="BF73" s="158">
        <f t="shared" ref="BF73:BF78" si="368">ROUND((K73+L73)-BD73,2)</f>
        <v>0</v>
      </c>
      <c r="BG73" s="158">
        <f t="shared" ref="BG73:BG78" si="369">ROUND((M73+N73)-BE73,2)</f>
        <v>0</v>
      </c>
    </row>
    <row r="74" spans="1:59" ht="18" customHeight="1" x14ac:dyDescent="0.25">
      <c r="A74" s="37" t="s">
        <v>198</v>
      </c>
      <c r="B74" s="87" t="s">
        <v>225</v>
      </c>
      <c r="C74" s="55"/>
      <c r="D74" s="137"/>
      <c r="E74" s="137"/>
      <c r="F74" s="137"/>
      <c r="G74" s="136"/>
      <c r="H74" s="136"/>
      <c r="I74" s="55">
        <f t="shared" si="334"/>
        <v>0</v>
      </c>
      <c r="J74" s="55">
        <f t="shared" si="335"/>
        <v>0</v>
      </c>
      <c r="K74" s="55">
        <f t="shared" si="336"/>
        <v>0</v>
      </c>
      <c r="L74" s="55">
        <f t="shared" si="337"/>
        <v>0</v>
      </c>
      <c r="M74" s="55">
        <f t="shared" si="338"/>
        <v>0</v>
      </c>
      <c r="N74" s="55">
        <f t="shared" si="339"/>
        <v>0</v>
      </c>
      <c r="O74" s="55"/>
      <c r="P74" s="71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158">
        <f t="shared" si="340"/>
        <v>0</v>
      </c>
      <c r="AD74" s="158">
        <f t="shared" si="341"/>
        <v>0</v>
      </c>
      <c r="AE74" s="158"/>
      <c r="AF74" s="56">
        <f t="shared" si="342"/>
        <v>0</v>
      </c>
      <c r="AG74" s="56">
        <f t="shared" si="343"/>
        <v>0</v>
      </c>
      <c r="AH74" s="56">
        <f t="shared" si="344"/>
        <v>0</v>
      </c>
      <c r="AI74" s="56">
        <f t="shared" si="345"/>
        <v>0</v>
      </c>
      <c r="AJ74" s="56">
        <f t="shared" si="346"/>
        <v>0</v>
      </c>
      <c r="AK74" s="56">
        <f t="shared" si="347"/>
        <v>0</v>
      </c>
      <c r="AL74" s="56">
        <f t="shared" si="348"/>
        <v>0</v>
      </c>
      <c r="AM74" s="56">
        <f t="shared" si="349"/>
        <v>0</v>
      </c>
      <c r="AN74" s="56">
        <f t="shared" si="350"/>
        <v>0</v>
      </c>
      <c r="AO74" s="56">
        <f t="shared" si="351"/>
        <v>0</v>
      </c>
      <c r="AP74" s="56">
        <f t="shared" si="352"/>
        <v>0</v>
      </c>
      <c r="AQ74" s="56">
        <f t="shared" si="353"/>
        <v>0</v>
      </c>
      <c r="AR74" s="56">
        <f t="shared" si="354"/>
        <v>0</v>
      </c>
      <c r="AS74" s="56">
        <f t="shared" si="355"/>
        <v>0</v>
      </c>
      <c r="AT74" s="56">
        <f t="shared" si="356"/>
        <v>0</v>
      </c>
      <c r="AU74" s="56">
        <f t="shared" si="357"/>
        <v>0</v>
      </c>
      <c r="AV74" s="56">
        <f t="shared" si="358"/>
        <v>0</v>
      </c>
      <c r="AW74" s="56">
        <f t="shared" si="359"/>
        <v>0</v>
      </c>
      <c r="AX74" s="56">
        <f t="shared" si="360"/>
        <v>0</v>
      </c>
      <c r="AY74" s="56">
        <f t="shared" si="361"/>
        <v>0</v>
      </c>
      <c r="AZ74" s="56">
        <f t="shared" si="362"/>
        <v>0</v>
      </c>
      <c r="BA74" s="56">
        <f t="shared" si="363"/>
        <v>0</v>
      </c>
      <c r="BB74" s="56">
        <f t="shared" si="364"/>
        <v>0</v>
      </c>
      <c r="BC74" s="56">
        <f t="shared" si="365"/>
        <v>0</v>
      </c>
      <c r="BD74" s="158">
        <f t="shared" si="366"/>
        <v>0</v>
      </c>
      <c r="BE74" s="158">
        <f t="shared" si="367"/>
        <v>0</v>
      </c>
      <c r="BF74" s="158">
        <f t="shared" si="368"/>
        <v>0</v>
      </c>
      <c r="BG74" s="158">
        <f t="shared" si="369"/>
        <v>0</v>
      </c>
    </row>
    <row r="75" spans="1:59" ht="18" customHeight="1" x14ac:dyDescent="0.25">
      <c r="A75" s="37" t="s">
        <v>199</v>
      </c>
      <c r="B75" s="87" t="s">
        <v>163</v>
      </c>
      <c r="C75" s="55"/>
      <c r="D75" s="137"/>
      <c r="E75" s="137"/>
      <c r="F75" s="137"/>
      <c r="G75" s="136"/>
      <c r="H75" s="136"/>
      <c r="I75" s="55">
        <f t="shared" si="334"/>
        <v>0</v>
      </c>
      <c r="J75" s="55">
        <f t="shared" si="335"/>
        <v>0</v>
      </c>
      <c r="K75" s="55">
        <f t="shared" si="336"/>
        <v>0</v>
      </c>
      <c r="L75" s="55">
        <f t="shared" si="337"/>
        <v>0</v>
      </c>
      <c r="M75" s="55">
        <f t="shared" si="338"/>
        <v>0</v>
      </c>
      <c r="N75" s="55">
        <f t="shared" si="339"/>
        <v>0</v>
      </c>
      <c r="O75" s="55"/>
      <c r="P75" s="71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158">
        <f t="shared" si="340"/>
        <v>0</v>
      </c>
      <c r="AD75" s="158">
        <f t="shared" si="341"/>
        <v>0</v>
      </c>
      <c r="AE75" s="158"/>
      <c r="AF75" s="56">
        <f t="shared" si="342"/>
        <v>0</v>
      </c>
      <c r="AG75" s="56">
        <f t="shared" si="343"/>
        <v>0</v>
      </c>
      <c r="AH75" s="56">
        <f t="shared" si="344"/>
        <v>0</v>
      </c>
      <c r="AI75" s="56">
        <f t="shared" si="345"/>
        <v>0</v>
      </c>
      <c r="AJ75" s="56">
        <f t="shared" si="346"/>
        <v>0</v>
      </c>
      <c r="AK75" s="56">
        <f t="shared" si="347"/>
        <v>0</v>
      </c>
      <c r="AL75" s="56">
        <f t="shared" si="348"/>
        <v>0</v>
      </c>
      <c r="AM75" s="56">
        <f t="shared" si="349"/>
        <v>0</v>
      </c>
      <c r="AN75" s="56">
        <f t="shared" si="350"/>
        <v>0</v>
      </c>
      <c r="AO75" s="56">
        <f t="shared" si="351"/>
        <v>0</v>
      </c>
      <c r="AP75" s="56">
        <f t="shared" si="352"/>
        <v>0</v>
      </c>
      <c r="AQ75" s="56">
        <f t="shared" si="353"/>
        <v>0</v>
      </c>
      <c r="AR75" s="56">
        <f t="shared" si="354"/>
        <v>0</v>
      </c>
      <c r="AS75" s="56">
        <f t="shared" si="355"/>
        <v>0</v>
      </c>
      <c r="AT75" s="56">
        <f t="shared" si="356"/>
        <v>0</v>
      </c>
      <c r="AU75" s="56">
        <f t="shared" si="357"/>
        <v>0</v>
      </c>
      <c r="AV75" s="56">
        <f t="shared" si="358"/>
        <v>0</v>
      </c>
      <c r="AW75" s="56">
        <f t="shared" si="359"/>
        <v>0</v>
      </c>
      <c r="AX75" s="56">
        <f t="shared" si="360"/>
        <v>0</v>
      </c>
      <c r="AY75" s="56">
        <f t="shared" si="361"/>
        <v>0</v>
      </c>
      <c r="AZ75" s="56">
        <f t="shared" si="362"/>
        <v>0</v>
      </c>
      <c r="BA75" s="56">
        <f t="shared" si="363"/>
        <v>0</v>
      </c>
      <c r="BB75" s="56">
        <f t="shared" si="364"/>
        <v>0</v>
      </c>
      <c r="BC75" s="56">
        <f t="shared" si="365"/>
        <v>0</v>
      </c>
      <c r="BD75" s="158">
        <f t="shared" si="366"/>
        <v>0</v>
      </c>
      <c r="BE75" s="158">
        <f t="shared" si="367"/>
        <v>0</v>
      </c>
      <c r="BF75" s="158">
        <f t="shared" si="368"/>
        <v>0</v>
      </c>
      <c r="BG75" s="158">
        <f t="shared" si="369"/>
        <v>0</v>
      </c>
    </row>
    <row r="76" spans="1:59" ht="18" customHeight="1" x14ac:dyDescent="0.25">
      <c r="A76" s="37" t="s">
        <v>200</v>
      </c>
      <c r="B76" s="87" t="s">
        <v>226</v>
      </c>
      <c r="C76" s="55"/>
      <c r="D76" s="137"/>
      <c r="E76" s="137"/>
      <c r="F76" s="137"/>
      <c r="G76" s="136"/>
      <c r="H76" s="136"/>
      <c r="I76" s="55">
        <f t="shared" si="334"/>
        <v>0</v>
      </c>
      <c r="J76" s="55">
        <f t="shared" si="335"/>
        <v>0</v>
      </c>
      <c r="K76" s="55">
        <f t="shared" si="336"/>
        <v>0</v>
      </c>
      <c r="L76" s="55">
        <f t="shared" si="337"/>
        <v>0</v>
      </c>
      <c r="M76" s="55">
        <f t="shared" si="338"/>
        <v>0</v>
      </c>
      <c r="N76" s="55">
        <f t="shared" si="339"/>
        <v>0</v>
      </c>
      <c r="O76" s="55"/>
      <c r="P76" s="71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158">
        <f t="shared" si="340"/>
        <v>0</v>
      </c>
      <c r="AD76" s="158">
        <f t="shared" si="341"/>
        <v>0</v>
      </c>
      <c r="AE76" s="158"/>
      <c r="AF76" s="56">
        <f t="shared" si="342"/>
        <v>0</v>
      </c>
      <c r="AG76" s="56">
        <f t="shared" si="343"/>
        <v>0</v>
      </c>
      <c r="AH76" s="56">
        <f t="shared" si="344"/>
        <v>0</v>
      </c>
      <c r="AI76" s="56">
        <f t="shared" si="345"/>
        <v>0</v>
      </c>
      <c r="AJ76" s="56">
        <f t="shared" si="346"/>
        <v>0</v>
      </c>
      <c r="AK76" s="56">
        <f t="shared" si="347"/>
        <v>0</v>
      </c>
      <c r="AL76" s="56">
        <f t="shared" si="348"/>
        <v>0</v>
      </c>
      <c r="AM76" s="56">
        <f t="shared" si="349"/>
        <v>0</v>
      </c>
      <c r="AN76" s="56">
        <f t="shared" si="350"/>
        <v>0</v>
      </c>
      <c r="AO76" s="56">
        <f t="shared" si="351"/>
        <v>0</v>
      </c>
      <c r="AP76" s="56">
        <f t="shared" si="352"/>
        <v>0</v>
      </c>
      <c r="AQ76" s="56">
        <f t="shared" si="353"/>
        <v>0</v>
      </c>
      <c r="AR76" s="56">
        <f t="shared" si="354"/>
        <v>0</v>
      </c>
      <c r="AS76" s="56">
        <f t="shared" si="355"/>
        <v>0</v>
      </c>
      <c r="AT76" s="56">
        <f t="shared" si="356"/>
        <v>0</v>
      </c>
      <c r="AU76" s="56">
        <f t="shared" si="357"/>
        <v>0</v>
      </c>
      <c r="AV76" s="56">
        <f t="shared" si="358"/>
        <v>0</v>
      </c>
      <c r="AW76" s="56">
        <f t="shared" si="359"/>
        <v>0</v>
      </c>
      <c r="AX76" s="56">
        <f t="shared" si="360"/>
        <v>0</v>
      </c>
      <c r="AY76" s="56">
        <f t="shared" si="361"/>
        <v>0</v>
      </c>
      <c r="AZ76" s="56">
        <f t="shared" si="362"/>
        <v>0</v>
      </c>
      <c r="BA76" s="56">
        <f t="shared" si="363"/>
        <v>0</v>
      </c>
      <c r="BB76" s="56">
        <f t="shared" si="364"/>
        <v>0</v>
      </c>
      <c r="BC76" s="56">
        <f t="shared" si="365"/>
        <v>0</v>
      </c>
      <c r="BD76" s="158">
        <f t="shared" si="366"/>
        <v>0</v>
      </c>
      <c r="BE76" s="158">
        <f t="shared" si="367"/>
        <v>0</v>
      </c>
      <c r="BF76" s="158">
        <f t="shared" si="368"/>
        <v>0</v>
      </c>
      <c r="BG76" s="158">
        <f t="shared" si="369"/>
        <v>0</v>
      </c>
    </row>
    <row r="77" spans="1:59" ht="18" customHeight="1" x14ac:dyDescent="0.25">
      <c r="A77" s="37" t="s">
        <v>201</v>
      </c>
      <c r="B77" s="87" t="s">
        <v>164</v>
      </c>
      <c r="C77" s="55"/>
      <c r="D77" s="137"/>
      <c r="E77" s="137"/>
      <c r="F77" s="137"/>
      <c r="G77" s="136"/>
      <c r="H77" s="136"/>
      <c r="I77" s="55">
        <f t="shared" si="334"/>
        <v>0</v>
      </c>
      <c r="J77" s="55">
        <f t="shared" si="335"/>
        <v>0</v>
      </c>
      <c r="K77" s="55">
        <f t="shared" si="336"/>
        <v>0</v>
      </c>
      <c r="L77" s="55">
        <f t="shared" si="337"/>
        <v>0</v>
      </c>
      <c r="M77" s="55">
        <f t="shared" si="338"/>
        <v>0</v>
      </c>
      <c r="N77" s="55">
        <f t="shared" si="339"/>
        <v>0</v>
      </c>
      <c r="O77" s="55"/>
      <c r="P77" s="71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158">
        <f t="shared" si="340"/>
        <v>0</v>
      </c>
      <c r="AD77" s="158">
        <f t="shared" si="341"/>
        <v>0</v>
      </c>
      <c r="AE77" s="158"/>
      <c r="AF77" s="56">
        <f t="shared" si="342"/>
        <v>0</v>
      </c>
      <c r="AG77" s="56">
        <f t="shared" si="343"/>
        <v>0</v>
      </c>
      <c r="AH77" s="56">
        <f t="shared" si="344"/>
        <v>0</v>
      </c>
      <c r="AI77" s="56">
        <f t="shared" si="345"/>
        <v>0</v>
      </c>
      <c r="AJ77" s="56">
        <f t="shared" si="346"/>
        <v>0</v>
      </c>
      <c r="AK77" s="56">
        <f t="shared" si="347"/>
        <v>0</v>
      </c>
      <c r="AL77" s="56">
        <f t="shared" si="348"/>
        <v>0</v>
      </c>
      <c r="AM77" s="56">
        <f t="shared" si="349"/>
        <v>0</v>
      </c>
      <c r="AN77" s="56">
        <f t="shared" si="350"/>
        <v>0</v>
      </c>
      <c r="AO77" s="56">
        <f t="shared" si="351"/>
        <v>0</v>
      </c>
      <c r="AP77" s="56">
        <f t="shared" si="352"/>
        <v>0</v>
      </c>
      <c r="AQ77" s="56">
        <f t="shared" si="353"/>
        <v>0</v>
      </c>
      <c r="AR77" s="56">
        <f t="shared" si="354"/>
        <v>0</v>
      </c>
      <c r="AS77" s="56">
        <f t="shared" si="355"/>
        <v>0</v>
      </c>
      <c r="AT77" s="56">
        <f t="shared" si="356"/>
        <v>0</v>
      </c>
      <c r="AU77" s="56">
        <f t="shared" si="357"/>
        <v>0</v>
      </c>
      <c r="AV77" s="56">
        <f t="shared" si="358"/>
        <v>0</v>
      </c>
      <c r="AW77" s="56">
        <f t="shared" si="359"/>
        <v>0</v>
      </c>
      <c r="AX77" s="56">
        <f t="shared" si="360"/>
        <v>0</v>
      </c>
      <c r="AY77" s="56">
        <f t="shared" si="361"/>
        <v>0</v>
      </c>
      <c r="AZ77" s="56">
        <f t="shared" si="362"/>
        <v>0</v>
      </c>
      <c r="BA77" s="56">
        <f t="shared" si="363"/>
        <v>0</v>
      </c>
      <c r="BB77" s="56">
        <f t="shared" si="364"/>
        <v>0</v>
      </c>
      <c r="BC77" s="56">
        <f t="shared" si="365"/>
        <v>0</v>
      </c>
      <c r="BD77" s="158">
        <f t="shared" si="366"/>
        <v>0</v>
      </c>
      <c r="BE77" s="158">
        <f t="shared" si="367"/>
        <v>0</v>
      </c>
      <c r="BF77" s="158">
        <f t="shared" si="368"/>
        <v>0</v>
      </c>
      <c r="BG77" s="158">
        <f t="shared" si="369"/>
        <v>0</v>
      </c>
    </row>
    <row r="78" spans="1:59" ht="18" customHeight="1" x14ac:dyDescent="0.25">
      <c r="A78" s="37" t="s">
        <v>258</v>
      </c>
      <c r="B78" s="87" t="s">
        <v>162</v>
      </c>
      <c r="C78" s="55"/>
      <c r="D78" s="137"/>
      <c r="E78" s="137"/>
      <c r="F78" s="137"/>
      <c r="G78" s="136"/>
      <c r="H78" s="136"/>
      <c r="I78" s="55">
        <f t="shared" si="334"/>
        <v>0</v>
      </c>
      <c r="J78" s="55">
        <f t="shared" si="335"/>
        <v>0</v>
      </c>
      <c r="K78" s="55">
        <f t="shared" si="336"/>
        <v>0</v>
      </c>
      <c r="L78" s="55">
        <f t="shared" si="337"/>
        <v>0</v>
      </c>
      <c r="M78" s="55">
        <f t="shared" si="338"/>
        <v>0</v>
      </c>
      <c r="N78" s="55">
        <f t="shared" si="339"/>
        <v>0</v>
      </c>
      <c r="O78" s="55"/>
      <c r="P78" s="71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158">
        <f t="shared" si="340"/>
        <v>0</v>
      </c>
      <c r="AD78" s="158">
        <f t="shared" si="341"/>
        <v>0</v>
      </c>
      <c r="AE78" s="158"/>
      <c r="AF78" s="56">
        <f t="shared" si="342"/>
        <v>0</v>
      </c>
      <c r="AG78" s="56">
        <f t="shared" si="343"/>
        <v>0</v>
      </c>
      <c r="AH78" s="56">
        <f t="shared" si="344"/>
        <v>0</v>
      </c>
      <c r="AI78" s="56">
        <f t="shared" si="345"/>
        <v>0</v>
      </c>
      <c r="AJ78" s="56">
        <f t="shared" si="346"/>
        <v>0</v>
      </c>
      <c r="AK78" s="56">
        <f t="shared" si="347"/>
        <v>0</v>
      </c>
      <c r="AL78" s="56">
        <f t="shared" si="348"/>
        <v>0</v>
      </c>
      <c r="AM78" s="56">
        <f t="shared" si="349"/>
        <v>0</v>
      </c>
      <c r="AN78" s="56">
        <f t="shared" si="350"/>
        <v>0</v>
      </c>
      <c r="AO78" s="56">
        <f t="shared" si="351"/>
        <v>0</v>
      </c>
      <c r="AP78" s="56">
        <f t="shared" si="352"/>
        <v>0</v>
      </c>
      <c r="AQ78" s="56">
        <f t="shared" si="353"/>
        <v>0</v>
      </c>
      <c r="AR78" s="56">
        <f t="shared" si="354"/>
        <v>0</v>
      </c>
      <c r="AS78" s="56">
        <f t="shared" si="355"/>
        <v>0</v>
      </c>
      <c r="AT78" s="56">
        <f t="shared" si="356"/>
        <v>0</v>
      </c>
      <c r="AU78" s="56">
        <f t="shared" si="357"/>
        <v>0</v>
      </c>
      <c r="AV78" s="56">
        <f t="shared" si="358"/>
        <v>0</v>
      </c>
      <c r="AW78" s="56">
        <f t="shared" si="359"/>
        <v>0</v>
      </c>
      <c r="AX78" s="56">
        <f t="shared" si="360"/>
        <v>0</v>
      </c>
      <c r="AY78" s="56">
        <f t="shared" si="361"/>
        <v>0</v>
      </c>
      <c r="AZ78" s="56">
        <f t="shared" si="362"/>
        <v>0</v>
      </c>
      <c r="BA78" s="56">
        <f t="shared" si="363"/>
        <v>0</v>
      </c>
      <c r="BB78" s="56">
        <f t="shared" si="364"/>
        <v>0</v>
      </c>
      <c r="BC78" s="56">
        <f t="shared" si="365"/>
        <v>0</v>
      </c>
      <c r="BD78" s="158">
        <f t="shared" si="366"/>
        <v>0</v>
      </c>
      <c r="BE78" s="158">
        <f t="shared" si="367"/>
        <v>0</v>
      </c>
      <c r="BF78" s="158">
        <f t="shared" si="368"/>
        <v>0</v>
      </c>
      <c r="BG78" s="158">
        <f t="shared" si="369"/>
        <v>0</v>
      </c>
    </row>
    <row r="79" spans="1:59" s="36" customFormat="1" ht="18" customHeight="1" x14ac:dyDescent="0.25">
      <c r="A79" s="58"/>
      <c r="B79" s="40" t="s">
        <v>259</v>
      </c>
      <c r="C79" s="47"/>
      <c r="D79" s="138"/>
      <c r="E79" s="138"/>
      <c r="F79" s="138"/>
      <c r="G79" s="42">
        <f>IFERROR((K79+L79)/(I79+J79),0)</f>
        <v>0</v>
      </c>
      <c r="H79" s="42">
        <f>IFERROR((M79+N79)/(I79+J79),0)</f>
        <v>0</v>
      </c>
      <c r="I79" s="12">
        <f t="shared" ref="I79:BG79" si="370">ROUND(SUBTOTAL(9,I73:I78),0)</f>
        <v>0</v>
      </c>
      <c r="J79" s="12">
        <f t="shared" si="370"/>
        <v>0</v>
      </c>
      <c r="K79" s="12">
        <f t="shared" si="370"/>
        <v>0</v>
      </c>
      <c r="L79" s="12">
        <f t="shared" si="370"/>
        <v>0</v>
      </c>
      <c r="M79" s="12">
        <f t="shared" si="370"/>
        <v>0</v>
      </c>
      <c r="N79" s="12">
        <f t="shared" si="370"/>
        <v>0</v>
      </c>
      <c r="O79" s="12">
        <f t="shared" si="370"/>
        <v>0</v>
      </c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>
        <f t="shared" si="370"/>
        <v>0</v>
      </c>
      <c r="AG79" s="12">
        <f t="shared" si="370"/>
        <v>0</v>
      </c>
      <c r="AH79" s="12">
        <f t="shared" si="370"/>
        <v>0</v>
      </c>
      <c r="AI79" s="12">
        <f t="shared" si="370"/>
        <v>0</v>
      </c>
      <c r="AJ79" s="12">
        <f t="shared" si="370"/>
        <v>0</v>
      </c>
      <c r="AK79" s="12">
        <f t="shared" si="370"/>
        <v>0</v>
      </c>
      <c r="AL79" s="12">
        <f t="shared" si="370"/>
        <v>0</v>
      </c>
      <c r="AM79" s="12">
        <f t="shared" si="370"/>
        <v>0</v>
      </c>
      <c r="AN79" s="12">
        <f t="shared" si="370"/>
        <v>0</v>
      </c>
      <c r="AO79" s="12">
        <f t="shared" si="370"/>
        <v>0</v>
      </c>
      <c r="AP79" s="12">
        <f t="shared" si="370"/>
        <v>0</v>
      </c>
      <c r="AQ79" s="12">
        <f t="shared" si="370"/>
        <v>0</v>
      </c>
      <c r="AR79" s="12">
        <f t="shared" si="370"/>
        <v>0</v>
      </c>
      <c r="AS79" s="12">
        <f t="shared" si="370"/>
        <v>0</v>
      </c>
      <c r="AT79" s="12">
        <f t="shared" si="370"/>
        <v>0</v>
      </c>
      <c r="AU79" s="12">
        <f t="shared" si="370"/>
        <v>0</v>
      </c>
      <c r="AV79" s="12">
        <f t="shared" si="370"/>
        <v>0</v>
      </c>
      <c r="AW79" s="12">
        <f t="shared" si="370"/>
        <v>0</v>
      </c>
      <c r="AX79" s="12">
        <f t="shared" si="370"/>
        <v>0</v>
      </c>
      <c r="AY79" s="12">
        <f t="shared" si="370"/>
        <v>0</v>
      </c>
      <c r="AZ79" s="12">
        <f t="shared" si="370"/>
        <v>0</v>
      </c>
      <c r="BA79" s="12">
        <f t="shared" si="370"/>
        <v>0</v>
      </c>
      <c r="BB79" s="12">
        <f t="shared" si="370"/>
        <v>0</v>
      </c>
      <c r="BC79" s="12">
        <f t="shared" si="370"/>
        <v>0</v>
      </c>
      <c r="BD79" s="12">
        <f t="shared" si="370"/>
        <v>0</v>
      </c>
      <c r="BE79" s="12">
        <f t="shared" si="370"/>
        <v>0</v>
      </c>
      <c r="BF79" s="12">
        <f t="shared" si="370"/>
        <v>0</v>
      </c>
      <c r="BG79" s="12">
        <f t="shared" si="370"/>
        <v>0</v>
      </c>
    </row>
    <row r="80" spans="1:59" ht="18" customHeight="1" x14ac:dyDescent="0.25">
      <c r="A80" s="131" t="s">
        <v>159</v>
      </c>
      <c r="B80" s="132" t="s">
        <v>260</v>
      </c>
      <c r="C80" s="55"/>
      <c r="D80" s="137"/>
      <c r="E80" s="137"/>
      <c r="F80" s="137"/>
      <c r="G80" s="136"/>
      <c r="H80" s="136"/>
      <c r="I80" s="55">
        <f t="shared" ref="I80:I85" si="371">IFERROR(ROUND((D80*E80),0),0)</f>
        <v>0</v>
      </c>
      <c r="J80" s="55">
        <f t="shared" ref="J80:J85" si="372">IFERROR(ROUND((D80*F80),0),0)</f>
        <v>0</v>
      </c>
      <c r="K80" s="55">
        <f t="shared" ref="K80:K85" si="373">IFERROR(ROUND(I80*G80,2),0)</f>
        <v>0</v>
      </c>
      <c r="L80" s="55">
        <f t="shared" ref="L80:L85" si="374">IFERROR(ROUND(J80*G80,2),0)</f>
        <v>0</v>
      </c>
      <c r="M80" s="55">
        <f t="shared" ref="M80:M85" si="375">IFERROR(ROUND(I80*H80,2),0)</f>
        <v>0</v>
      </c>
      <c r="N80" s="55">
        <f t="shared" ref="N80:N85" si="376">IFERROR(ROUND(J80*H80,2),0)</f>
        <v>0</v>
      </c>
      <c r="O80" s="55"/>
      <c r="P80" s="71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158">
        <f t="shared" ref="AC80:AC85" si="377">ROUND(SUM(Q80:AB80),2)</f>
        <v>0</v>
      </c>
      <c r="AD80" s="158">
        <f t="shared" ref="AD80:AD85" si="378">ROUND((E80+F80)-AC80,2)</f>
        <v>0</v>
      </c>
      <c r="AE80" s="158"/>
      <c r="AF80" s="56">
        <f t="shared" ref="AF80:AF85" si="379">IFERROR(ROUND((($D80*$Q80)*$G80),2),0)</f>
        <v>0</v>
      </c>
      <c r="AG80" s="56">
        <f t="shared" ref="AG80:AG85" si="380">IFERROR(ROUND((($D80*$Q80)*$H80),2),0)</f>
        <v>0</v>
      </c>
      <c r="AH80" s="56">
        <f t="shared" ref="AH80:AH85" si="381">IFERROR(ROUND((($D80*$R80)*$G80),2),0)</f>
        <v>0</v>
      </c>
      <c r="AI80" s="56">
        <f t="shared" ref="AI80:AI85" si="382">IFERROR(ROUND((($D80*$R80)*$H80),2),0)</f>
        <v>0</v>
      </c>
      <c r="AJ80" s="56">
        <f t="shared" ref="AJ80:AJ85" si="383">IFERROR(ROUND((($D80*$S80)*$G80),2),0)</f>
        <v>0</v>
      </c>
      <c r="AK80" s="56">
        <f t="shared" ref="AK80:AK85" si="384">IFERROR(ROUND((($D80*$S80)*$H80),2),0)</f>
        <v>0</v>
      </c>
      <c r="AL80" s="56">
        <f t="shared" ref="AL80:AL85" si="385">IFERROR(ROUND((($D80*$T80)*$G80),2),0)</f>
        <v>0</v>
      </c>
      <c r="AM80" s="56">
        <f t="shared" ref="AM80:AM85" si="386">IFERROR(ROUND((($D80*$T80)*$H80),2),0)</f>
        <v>0</v>
      </c>
      <c r="AN80" s="56">
        <f t="shared" ref="AN80:AN85" si="387">IFERROR(ROUND((($D80*$U80)*$G80),2),0)</f>
        <v>0</v>
      </c>
      <c r="AO80" s="56">
        <f t="shared" ref="AO80:AO85" si="388">IFERROR(ROUND((($D80*$U80)*$H80),2),0)</f>
        <v>0</v>
      </c>
      <c r="AP80" s="56">
        <f t="shared" ref="AP80:AP85" si="389">IFERROR(ROUND((($D80*$V80)*$G80),2),0)</f>
        <v>0</v>
      </c>
      <c r="AQ80" s="56">
        <f t="shared" ref="AQ80:AQ85" si="390">IFERROR(ROUND((($D80*$V80)*$H80),2),0)</f>
        <v>0</v>
      </c>
      <c r="AR80" s="56">
        <f t="shared" ref="AR80:AR85" si="391">IFERROR(ROUND((($D80*$W80)*$G80),2),0)</f>
        <v>0</v>
      </c>
      <c r="AS80" s="56">
        <f t="shared" ref="AS80:AS85" si="392">IFERROR(ROUND((($D80*$W80)*$H80),2),0)</f>
        <v>0</v>
      </c>
      <c r="AT80" s="56">
        <f t="shared" ref="AT80:AT85" si="393">IFERROR(ROUND((($D80*$X80)*$G80),2),0)</f>
        <v>0</v>
      </c>
      <c r="AU80" s="56">
        <f t="shared" ref="AU80:AU85" si="394">IFERROR(ROUND((($D80*$X80)*$H80),2),0)</f>
        <v>0</v>
      </c>
      <c r="AV80" s="56">
        <f t="shared" ref="AV80:AV85" si="395">IFERROR(ROUND((($D80*$Y80)*$G80),2),0)</f>
        <v>0</v>
      </c>
      <c r="AW80" s="56">
        <f t="shared" ref="AW80:AW85" si="396">IFERROR(ROUND((($D80*$Y80)*$H80),2),0)</f>
        <v>0</v>
      </c>
      <c r="AX80" s="56">
        <f t="shared" ref="AX80:AX85" si="397">IFERROR(ROUND((($D80*$Z80)*$G80),2),0)</f>
        <v>0</v>
      </c>
      <c r="AY80" s="56">
        <f t="shared" ref="AY80:AY85" si="398">IFERROR(ROUND((($D80*$Z80)*$H80),2),0)</f>
        <v>0</v>
      </c>
      <c r="AZ80" s="56">
        <f t="shared" ref="AZ80:AZ85" si="399">IFERROR(ROUND((($D80*$AA80)*$G80),2),0)</f>
        <v>0</v>
      </c>
      <c r="BA80" s="56">
        <f t="shared" ref="BA80:BA85" si="400">IFERROR(ROUND((($D80*$AA80)*$H80),2),0)</f>
        <v>0</v>
      </c>
      <c r="BB80" s="56">
        <f t="shared" ref="BB80:BB85" si="401">IFERROR(ROUND((($D80*$AB80)*$G80),2),0)</f>
        <v>0</v>
      </c>
      <c r="BC80" s="56">
        <f t="shared" ref="BC80:BC85" si="402">IFERROR(ROUND((($D80*$AB80)*$H80),2),0)</f>
        <v>0</v>
      </c>
      <c r="BD80" s="158">
        <f t="shared" ref="BD80:BD85" si="403">ROUND(AF80+AH80+AJ80+AL80+AN80+AP80+AR80+AT80+AV80+AX80+AZ80+BB80,2)</f>
        <v>0</v>
      </c>
      <c r="BE80" s="158">
        <f t="shared" ref="BE80:BE85" si="404">ROUND(AG80+AI80+AK80+AM80+AO80+AQ80+AS80+AU80+AW80+AY80+BA80+BC80,2)</f>
        <v>0</v>
      </c>
      <c r="BF80" s="158">
        <f t="shared" ref="BF80:BF85" si="405">ROUND((K80+L80)-BD80,2)</f>
        <v>0</v>
      </c>
      <c r="BG80" s="158">
        <f t="shared" ref="BG80:BG85" si="406">ROUND((M80+N80)-BE80,2)</f>
        <v>0</v>
      </c>
    </row>
    <row r="81" spans="1:59" ht="18" customHeight="1" x14ac:dyDescent="0.25">
      <c r="A81" s="37" t="s">
        <v>202</v>
      </c>
      <c r="B81" s="87" t="s">
        <v>225</v>
      </c>
      <c r="C81" s="55"/>
      <c r="D81" s="137"/>
      <c r="E81" s="137"/>
      <c r="F81" s="137"/>
      <c r="G81" s="136"/>
      <c r="H81" s="136"/>
      <c r="I81" s="55">
        <f t="shared" si="371"/>
        <v>0</v>
      </c>
      <c r="J81" s="55">
        <f t="shared" si="372"/>
        <v>0</v>
      </c>
      <c r="K81" s="55">
        <f t="shared" si="373"/>
        <v>0</v>
      </c>
      <c r="L81" s="55">
        <f t="shared" si="374"/>
        <v>0</v>
      </c>
      <c r="M81" s="55">
        <f t="shared" si="375"/>
        <v>0</v>
      </c>
      <c r="N81" s="55">
        <f t="shared" si="376"/>
        <v>0</v>
      </c>
      <c r="O81" s="55"/>
      <c r="P81" s="71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158">
        <f t="shared" si="377"/>
        <v>0</v>
      </c>
      <c r="AD81" s="158">
        <f t="shared" si="378"/>
        <v>0</v>
      </c>
      <c r="AE81" s="158"/>
      <c r="AF81" s="56">
        <f t="shared" si="379"/>
        <v>0</v>
      </c>
      <c r="AG81" s="56">
        <f t="shared" si="380"/>
        <v>0</v>
      </c>
      <c r="AH81" s="56">
        <f t="shared" si="381"/>
        <v>0</v>
      </c>
      <c r="AI81" s="56">
        <f t="shared" si="382"/>
        <v>0</v>
      </c>
      <c r="AJ81" s="56">
        <f t="shared" si="383"/>
        <v>0</v>
      </c>
      <c r="AK81" s="56">
        <f t="shared" si="384"/>
        <v>0</v>
      </c>
      <c r="AL81" s="56">
        <f t="shared" si="385"/>
        <v>0</v>
      </c>
      <c r="AM81" s="56">
        <f t="shared" si="386"/>
        <v>0</v>
      </c>
      <c r="AN81" s="56">
        <f t="shared" si="387"/>
        <v>0</v>
      </c>
      <c r="AO81" s="56">
        <f t="shared" si="388"/>
        <v>0</v>
      </c>
      <c r="AP81" s="56">
        <f t="shared" si="389"/>
        <v>0</v>
      </c>
      <c r="AQ81" s="56">
        <f t="shared" si="390"/>
        <v>0</v>
      </c>
      <c r="AR81" s="56">
        <f t="shared" si="391"/>
        <v>0</v>
      </c>
      <c r="AS81" s="56">
        <f t="shared" si="392"/>
        <v>0</v>
      </c>
      <c r="AT81" s="56">
        <f t="shared" si="393"/>
        <v>0</v>
      </c>
      <c r="AU81" s="56">
        <f t="shared" si="394"/>
        <v>0</v>
      </c>
      <c r="AV81" s="56">
        <f t="shared" si="395"/>
        <v>0</v>
      </c>
      <c r="AW81" s="56">
        <f t="shared" si="396"/>
        <v>0</v>
      </c>
      <c r="AX81" s="56">
        <f t="shared" si="397"/>
        <v>0</v>
      </c>
      <c r="AY81" s="56">
        <f t="shared" si="398"/>
        <v>0</v>
      </c>
      <c r="AZ81" s="56">
        <f t="shared" si="399"/>
        <v>0</v>
      </c>
      <c r="BA81" s="56">
        <f t="shared" si="400"/>
        <v>0</v>
      </c>
      <c r="BB81" s="56">
        <f t="shared" si="401"/>
        <v>0</v>
      </c>
      <c r="BC81" s="56">
        <f t="shared" si="402"/>
        <v>0</v>
      </c>
      <c r="BD81" s="158">
        <f t="shared" si="403"/>
        <v>0</v>
      </c>
      <c r="BE81" s="158">
        <f t="shared" si="404"/>
        <v>0</v>
      </c>
      <c r="BF81" s="158">
        <f t="shared" si="405"/>
        <v>0</v>
      </c>
      <c r="BG81" s="158">
        <f t="shared" si="406"/>
        <v>0</v>
      </c>
    </row>
    <row r="82" spans="1:59" ht="18" customHeight="1" x14ac:dyDescent="0.25">
      <c r="A82" s="37" t="s">
        <v>203</v>
      </c>
      <c r="B82" s="87" t="s">
        <v>163</v>
      </c>
      <c r="C82" s="55"/>
      <c r="D82" s="137"/>
      <c r="E82" s="137"/>
      <c r="F82" s="137"/>
      <c r="G82" s="136"/>
      <c r="H82" s="136"/>
      <c r="I82" s="55">
        <f t="shared" si="371"/>
        <v>0</v>
      </c>
      <c r="J82" s="55">
        <f t="shared" si="372"/>
        <v>0</v>
      </c>
      <c r="K82" s="55">
        <f t="shared" si="373"/>
        <v>0</v>
      </c>
      <c r="L82" s="55">
        <f t="shared" si="374"/>
        <v>0</v>
      </c>
      <c r="M82" s="55">
        <f t="shared" si="375"/>
        <v>0</v>
      </c>
      <c r="N82" s="55">
        <f t="shared" si="376"/>
        <v>0</v>
      </c>
      <c r="O82" s="55"/>
      <c r="P82" s="71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158">
        <f t="shared" si="377"/>
        <v>0</v>
      </c>
      <c r="AD82" s="158">
        <f t="shared" si="378"/>
        <v>0</v>
      </c>
      <c r="AE82" s="158"/>
      <c r="AF82" s="56">
        <f t="shared" si="379"/>
        <v>0</v>
      </c>
      <c r="AG82" s="56">
        <f t="shared" si="380"/>
        <v>0</v>
      </c>
      <c r="AH82" s="56">
        <f t="shared" si="381"/>
        <v>0</v>
      </c>
      <c r="AI82" s="56">
        <f t="shared" si="382"/>
        <v>0</v>
      </c>
      <c r="AJ82" s="56">
        <f t="shared" si="383"/>
        <v>0</v>
      </c>
      <c r="AK82" s="56">
        <f t="shared" si="384"/>
        <v>0</v>
      </c>
      <c r="AL82" s="56">
        <f t="shared" si="385"/>
        <v>0</v>
      </c>
      <c r="AM82" s="56">
        <f t="shared" si="386"/>
        <v>0</v>
      </c>
      <c r="AN82" s="56">
        <f t="shared" si="387"/>
        <v>0</v>
      </c>
      <c r="AO82" s="56">
        <f t="shared" si="388"/>
        <v>0</v>
      </c>
      <c r="AP82" s="56">
        <f t="shared" si="389"/>
        <v>0</v>
      </c>
      <c r="AQ82" s="56">
        <f t="shared" si="390"/>
        <v>0</v>
      </c>
      <c r="AR82" s="56">
        <f t="shared" si="391"/>
        <v>0</v>
      </c>
      <c r="AS82" s="56">
        <f t="shared" si="392"/>
        <v>0</v>
      </c>
      <c r="AT82" s="56">
        <f t="shared" si="393"/>
        <v>0</v>
      </c>
      <c r="AU82" s="56">
        <f t="shared" si="394"/>
        <v>0</v>
      </c>
      <c r="AV82" s="56">
        <f t="shared" si="395"/>
        <v>0</v>
      </c>
      <c r="AW82" s="56">
        <f t="shared" si="396"/>
        <v>0</v>
      </c>
      <c r="AX82" s="56">
        <f t="shared" si="397"/>
        <v>0</v>
      </c>
      <c r="AY82" s="56">
        <f t="shared" si="398"/>
        <v>0</v>
      </c>
      <c r="AZ82" s="56">
        <f t="shared" si="399"/>
        <v>0</v>
      </c>
      <c r="BA82" s="56">
        <f t="shared" si="400"/>
        <v>0</v>
      </c>
      <c r="BB82" s="56">
        <f t="shared" si="401"/>
        <v>0</v>
      </c>
      <c r="BC82" s="56">
        <f t="shared" si="402"/>
        <v>0</v>
      </c>
      <c r="BD82" s="158">
        <f t="shared" si="403"/>
        <v>0</v>
      </c>
      <c r="BE82" s="158">
        <f t="shared" si="404"/>
        <v>0</v>
      </c>
      <c r="BF82" s="158">
        <f t="shared" si="405"/>
        <v>0</v>
      </c>
      <c r="BG82" s="158">
        <f t="shared" si="406"/>
        <v>0</v>
      </c>
    </row>
    <row r="83" spans="1:59" ht="18" customHeight="1" x14ac:dyDescent="0.25">
      <c r="A83" s="37" t="s">
        <v>261</v>
      </c>
      <c r="B83" s="87" t="s">
        <v>226</v>
      </c>
      <c r="C83" s="55"/>
      <c r="D83" s="137"/>
      <c r="E83" s="137"/>
      <c r="F83" s="137"/>
      <c r="G83" s="136"/>
      <c r="H83" s="136"/>
      <c r="I83" s="55">
        <f t="shared" si="371"/>
        <v>0</v>
      </c>
      <c r="J83" s="55">
        <f t="shared" si="372"/>
        <v>0</v>
      </c>
      <c r="K83" s="55">
        <f t="shared" si="373"/>
        <v>0</v>
      </c>
      <c r="L83" s="55">
        <f t="shared" si="374"/>
        <v>0</v>
      </c>
      <c r="M83" s="55">
        <f t="shared" si="375"/>
        <v>0</v>
      </c>
      <c r="N83" s="55">
        <f t="shared" si="376"/>
        <v>0</v>
      </c>
      <c r="O83" s="55"/>
      <c r="P83" s="71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158">
        <f t="shared" si="377"/>
        <v>0</v>
      </c>
      <c r="AD83" s="158">
        <f t="shared" si="378"/>
        <v>0</v>
      </c>
      <c r="AE83" s="158"/>
      <c r="AF83" s="56">
        <f t="shared" si="379"/>
        <v>0</v>
      </c>
      <c r="AG83" s="56">
        <f t="shared" si="380"/>
        <v>0</v>
      </c>
      <c r="AH83" s="56">
        <f t="shared" si="381"/>
        <v>0</v>
      </c>
      <c r="AI83" s="56">
        <f t="shared" si="382"/>
        <v>0</v>
      </c>
      <c r="AJ83" s="56">
        <f t="shared" si="383"/>
        <v>0</v>
      </c>
      <c r="AK83" s="56">
        <f t="shared" si="384"/>
        <v>0</v>
      </c>
      <c r="AL83" s="56">
        <f t="shared" si="385"/>
        <v>0</v>
      </c>
      <c r="AM83" s="56">
        <f t="shared" si="386"/>
        <v>0</v>
      </c>
      <c r="AN83" s="56">
        <f t="shared" si="387"/>
        <v>0</v>
      </c>
      <c r="AO83" s="56">
        <f t="shared" si="388"/>
        <v>0</v>
      </c>
      <c r="AP83" s="56">
        <f t="shared" si="389"/>
        <v>0</v>
      </c>
      <c r="AQ83" s="56">
        <f t="shared" si="390"/>
        <v>0</v>
      </c>
      <c r="AR83" s="56">
        <f t="shared" si="391"/>
        <v>0</v>
      </c>
      <c r="AS83" s="56">
        <f t="shared" si="392"/>
        <v>0</v>
      </c>
      <c r="AT83" s="56">
        <f t="shared" si="393"/>
        <v>0</v>
      </c>
      <c r="AU83" s="56">
        <f t="shared" si="394"/>
        <v>0</v>
      </c>
      <c r="AV83" s="56">
        <f t="shared" si="395"/>
        <v>0</v>
      </c>
      <c r="AW83" s="56">
        <f t="shared" si="396"/>
        <v>0</v>
      </c>
      <c r="AX83" s="56">
        <f t="shared" si="397"/>
        <v>0</v>
      </c>
      <c r="AY83" s="56">
        <f t="shared" si="398"/>
        <v>0</v>
      </c>
      <c r="AZ83" s="56">
        <f t="shared" si="399"/>
        <v>0</v>
      </c>
      <c r="BA83" s="56">
        <f t="shared" si="400"/>
        <v>0</v>
      </c>
      <c r="BB83" s="56">
        <f t="shared" si="401"/>
        <v>0</v>
      </c>
      <c r="BC83" s="56">
        <f t="shared" si="402"/>
        <v>0</v>
      </c>
      <c r="BD83" s="158">
        <f t="shared" si="403"/>
        <v>0</v>
      </c>
      <c r="BE83" s="158">
        <f t="shared" si="404"/>
        <v>0</v>
      </c>
      <c r="BF83" s="158">
        <f t="shared" si="405"/>
        <v>0</v>
      </c>
      <c r="BG83" s="158">
        <f t="shared" si="406"/>
        <v>0</v>
      </c>
    </row>
    <row r="84" spans="1:59" ht="18" customHeight="1" x14ac:dyDescent="0.25">
      <c r="A84" s="37" t="s">
        <v>262</v>
      </c>
      <c r="B84" s="87" t="s">
        <v>164</v>
      </c>
      <c r="C84" s="55"/>
      <c r="D84" s="137"/>
      <c r="E84" s="137"/>
      <c r="F84" s="137"/>
      <c r="G84" s="136"/>
      <c r="H84" s="136"/>
      <c r="I84" s="55">
        <f t="shared" si="371"/>
        <v>0</v>
      </c>
      <c r="J84" s="55">
        <f t="shared" si="372"/>
        <v>0</v>
      </c>
      <c r="K84" s="55">
        <f t="shared" si="373"/>
        <v>0</v>
      </c>
      <c r="L84" s="55">
        <f t="shared" si="374"/>
        <v>0</v>
      </c>
      <c r="M84" s="55">
        <f t="shared" si="375"/>
        <v>0</v>
      </c>
      <c r="N84" s="55">
        <f t="shared" si="376"/>
        <v>0</v>
      </c>
      <c r="O84" s="55"/>
      <c r="P84" s="71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158">
        <f t="shared" si="377"/>
        <v>0</v>
      </c>
      <c r="AD84" s="158">
        <f t="shared" si="378"/>
        <v>0</v>
      </c>
      <c r="AE84" s="158"/>
      <c r="AF84" s="56">
        <f t="shared" si="379"/>
        <v>0</v>
      </c>
      <c r="AG84" s="56">
        <f t="shared" si="380"/>
        <v>0</v>
      </c>
      <c r="AH84" s="56">
        <f t="shared" si="381"/>
        <v>0</v>
      </c>
      <c r="AI84" s="56">
        <f t="shared" si="382"/>
        <v>0</v>
      </c>
      <c r="AJ84" s="56">
        <f t="shared" si="383"/>
        <v>0</v>
      </c>
      <c r="AK84" s="56">
        <f t="shared" si="384"/>
        <v>0</v>
      </c>
      <c r="AL84" s="56">
        <f t="shared" si="385"/>
        <v>0</v>
      </c>
      <c r="AM84" s="56">
        <f t="shared" si="386"/>
        <v>0</v>
      </c>
      <c r="AN84" s="56">
        <f t="shared" si="387"/>
        <v>0</v>
      </c>
      <c r="AO84" s="56">
        <f t="shared" si="388"/>
        <v>0</v>
      </c>
      <c r="AP84" s="56">
        <f t="shared" si="389"/>
        <v>0</v>
      </c>
      <c r="AQ84" s="56">
        <f t="shared" si="390"/>
        <v>0</v>
      </c>
      <c r="AR84" s="56">
        <f t="shared" si="391"/>
        <v>0</v>
      </c>
      <c r="AS84" s="56">
        <f t="shared" si="392"/>
        <v>0</v>
      </c>
      <c r="AT84" s="56">
        <f t="shared" si="393"/>
        <v>0</v>
      </c>
      <c r="AU84" s="56">
        <f t="shared" si="394"/>
        <v>0</v>
      </c>
      <c r="AV84" s="56">
        <f t="shared" si="395"/>
        <v>0</v>
      </c>
      <c r="AW84" s="56">
        <f t="shared" si="396"/>
        <v>0</v>
      </c>
      <c r="AX84" s="56">
        <f t="shared" si="397"/>
        <v>0</v>
      </c>
      <c r="AY84" s="56">
        <f t="shared" si="398"/>
        <v>0</v>
      </c>
      <c r="AZ84" s="56">
        <f t="shared" si="399"/>
        <v>0</v>
      </c>
      <c r="BA84" s="56">
        <f t="shared" si="400"/>
        <v>0</v>
      </c>
      <c r="BB84" s="56">
        <f t="shared" si="401"/>
        <v>0</v>
      </c>
      <c r="BC84" s="56">
        <f t="shared" si="402"/>
        <v>0</v>
      </c>
      <c r="BD84" s="158">
        <f t="shared" si="403"/>
        <v>0</v>
      </c>
      <c r="BE84" s="158">
        <f t="shared" si="404"/>
        <v>0</v>
      </c>
      <c r="BF84" s="158">
        <f t="shared" si="405"/>
        <v>0</v>
      </c>
      <c r="BG84" s="158">
        <f t="shared" si="406"/>
        <v>0</v>
      </c>
    </row>
    <row r="85" spans="1:59" ht="18" customHeight="1" x14ac:dyDescent="0.25">
      <c r="A85" s="37" t="s">
        <v>263</v>
      </c>
      <c r="B85" s="87" t="s">
        <v>162</v>
      </c>
      <c r="C85" s="55"/>
      <c r="D85" s="137"/>
      <c r="E85" s="137"/>
      <c r="F85" s="137"/>
      <c r="G85" s="136"/>
      <c r="H85" s="136"/>
      <c r="I85" s="55">
        <f t="shared" si="371"/>
        <v>0</v>
      </c>
      <c r="J85" s="55">
        <f t="shared" si="372"/>
        <v>0</v>
      </c>
      <c r="K85" s="55">
        <f t="shared" si="373"/>
        <v>0</v>
      </c>
      <c r="L85" s="55">
        <f t="shared" si="374"/>
        <v>0</v>
      </c>
      <c r="M85" s="55">
        <f t="shared" si="375"/>
        <v>0</v>
      </c>
      <c r="N85" s="55">
        <f t="shared" si="376"/>
        <v>0</v>
      </c>
      <c r="O85" s="55"/>
      <c r="P85" s="71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158">
        <f t="shared" si="377"/>
        <v>0</v>
      </c>
      <c r="AD85" s="158">
        <f t="shared" si="378"/>
        <v>0</v>
      </c>
      <c r="AE85" s="158"/>
      <c r="AF85" s="56">
        <f t="shared" si="379"/>
        <v>0</v>
      </c>
      <c r="AG85" s="56">
        <f t="shared" si="380"/>
        <v>0</v>
      </c>
      <c r="AH85" s="56">
        <f t="shared" si="381"/>
        <v>0</v>
      </c>
      <c r="AI85" s="56">
        <f t="shared" si="382"/>
        <v>0</v>
      </c>
      <c r="AJ85" s="56">
        <f t="shared" si="383"/>
        <v>0</v>
      </c>
      <c r="AK85" s="56">
        <f t="shared" si="384"/>
        <v>0</v>
      </c>
      <c r="AL85" s="56">
        <f t="shared" si="385"/>
        <v>0</v>
      </c>
      <c r="AM85" s="56">
        <f t="shared" si="386"/>
        <v>0</v>
      </c>
      <c r="AN85" s="56">
        <f t="shared" si="387"/>
        <v>0</v>
      </c>
      <c r="AO85" s="56">
        <f t="shared" si="388"/>
        <v>0</v>
      </c>
      <c r="AP85" s="56">
        <f t="shared" si="389"/>
        <v>0</v>
      </c>
      <c r="AQ85" s="56">
        <f t="shared" si="390"/>
        <v>0</v>
      </c>
      <c r="AR85" s="56">
        <f t="shared" si="391"/>
        <v>0</v>
      </c>
      <c r="AS85" s="56">
        <f t="shared" si="392"/>
        <v>0</v>
      </c>
      <c r="AT85" s="56">
        <f t="shared" si="393"/>
        <v>0</v>
      </c>
      <c r="AU85" s="56">
        <f t="shared" si="394"/>
        <v>0</v>
      </c>
      <c r="AV85" s="56">
        <f t="shared" si="395"/>
        <v>0</v>
      </c>
      <c r="AW85" s="56">
        <f t="shared" si="396"/>
        <v>0</v>
      </c>
      <c r="AX85" s="56">
        <f t="shared" si="397"/>
        <v>0</v>
      </c>
      <c r="AY85" s="56">
        <f t="shared" si="398"/>
        <v>0</v>
      </c>
      <c r="AZ85" s="56">
        <f t="shared" si="399"/>
        <v>0</v>
      </c>
      <c r="BA85" s="56">
        <f t="shared" si="400"/>
        <v>0</v>
      </c>
      <c r="BB85" s="56">
        <f t="shared" si="401"/>
        <v>0</v>
      </c>
      <c r="BC85" s="56">
        <f t="shared" si="402"/>
        <v>0</v>
      </c>
      <c r="BD85" s="158">
        <f t="shared" si="403"/>
        <v>0</v>
      </c>
      <c r="BE85" s="158">
        <f t="shared" si="404"/>
        <v>0</v>
      </c>
      <c r="BF85" s="158">
        <f t="shared" si="405"/>
        <v>0</v>
      </c>
      <c r="BG85" s="158">
        <f t="shared" si="406"/>
        <v>0</v>
      </c>
    </row>
    <row r="86" spans="1:59" s="36" customFormat="1" ht="18" customHeight="1" x14ac:dyDescent="0.25">
      <c r="A86" s="58"/>
      <c r="B86" s="40" t="s">
        <v>264</v>
      </c>
      <c r="C86" s="47"/>
      <c r="D86" s="138"/>
      <c r="E86" s="138"/>
      <c r="F86" s="138"/>
      <c r="G86" s="42">
        <f>IFERROR((K86+L86)/(I86+J86),0)</f>
        <v>0</v>
      </c>
      <c r="H86" s="42">
        <f>IFERROR((M86+N86)/(I86+J86),0)</f>
        <v>0</v>
      </c>
      <c r="I86" s="12">
        <f t="shared" ref="I86:BG86" si="407">ROUND(SUBTOTAL(9,I80:I85),0)</f>
        <v>0</v>
      </c>
      <c r="J86" s="12">
        <f t="shared" si="407"/>
        <v>0</v>
      </c>
      <c r="K86" s="12">
        <f t="shared" si="407"/>
        <v>0</v>
      </c>
      <c r="L86" s="12">
        <f t="shared" si="407"/>
        <v>0</v>
      </c>
      <c r="M86" s="12">
        <f t="shared" si="407"/>
        <v>0</v>
      </c>
      <c r="N86" s="12">
        <f t="shared" si="407"/>
        <v>0</v>
      </c>
      <c r="O86" s="12">
        <f t="shared" si="407"/>
        <v>0</v>
      </c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>
        <f t="shared" si="407"/>
        <v>0</v>
      </c>
      <c r="AG86" s="12">
        <f t="shared" si="407"/>
        <v>0</v>
      </c>
      <c r="AH86" s="12">
        <f t="shared" si="407"/>
        <v>0</v>
      </c>
      <c r="AI86" s="12">
        <f t="shared" si="407"/>
        <v>0</v>
      </c>
      <c r="AJ86" s="12">
        <f t="shared" si="407"/>
        <v>0</v>
      </c>
      <c r="AK86" s="12">
        <f t="shared" si="407"/>
        <v>0</v>
      </c>
      <c r="AL86" s="12">
        <f t="shared" si="407"/>
        <v>0</v>
      </c>
      <c r="AM86" s="12">
        <f t="shared" si="407"/>
        <v>0</v>
      </c>
      <c r="AN86" s="12">
        <f t="shared" si="407"/>
        <v>0</v>
      </c>
      <c r="AO86" s="12">
        <f t="shared" si="407"/>
        <v>0</v>
      </c>
      <c r="AP86" s="12">
        <f t="shared" si="407"/>
        <v>0</v>
      </c>
      <c r="AQ86" s="12">
        <f t="shared" si="407"/>
        <v>0</v>
      </c>
      <c r="AR86" s="12">
        <f t="shared" si="407"/>
        <v>0</v>
      </c>
      <c r="AS86" s="12">
        <f t="shared" si="407"/>
        <v>0</v>
      </c>
      <c r="AT86" s="12">
        <f t="shared" si="407"/>
        <v>0</v>
      </c>
      <c r="AU86" s="12">
        <f t="shared" si="407"/>
        <v>0</v>
      </c>
      <c r="AV86" s="12">
        <f t="shared" si="407"/>
        <v>0</v>
      </c>
      <c r="AW86" s="12">
        <f t="shared" si="407"/>
        <v>0</v>
      </c>
      <c r="AX86" s="12">
        <f t="shared" si="407"/>
        <v>0</v>
      </c>
      <c r="AY86" s="12">
        <f t="shared" si="407"/>
        <v>0</v>
      </c>
      <c r="AZ86" s="12">
        <f t="shared" si="407"/>
        <v>0</v>
      </c>
      <c r="BA86" s="12">
        <f t="shared" si="407"/>
        <v>0</v>
      </c>
      <c r="BB86" s="12">
        <f t="shared" si="407"/>
        <v>0</v>
      </c>
      <c r="BC86" s="12">
        <f t="shared" si="407"/>
        <v>0</v>
      </c>
      <c r="BD86" s="12">
        <f t="shared" si="407"/>
        <v>0</v>
      </c>
      <c r="BE86" s="12">
        <f t="shared" si="407"/>
        <v>0</v>
      </c>
      <c r="BF86" s="12">
        <f t="shared" si="407"/>
        <v>0</v>
      </c>
      <c r="BG86" s="12">
        <f t="shared" si="407"/>
        <v>0</v>
      </c>
    </row>
    <row r="87" spans="1:59" ht="18" customHeight="1" x14ac:dyDescent="0.25">
      <c r="A87" s="131" t="s">
        <v>160</v>
      </c>
      <c r="B87" s="132" t="s">
        <v>265</v>
      </c>
      <c r="C87" s="55"/>
      <c r="D87" s="137"/>
      <c r="E87" s="137"/>
      <c r="F87" s="137"/>
      <c r="G87" s="136"/>
      <c r="H87" s="136"/>
      <c r="I87" s="55">
        <f t="shared" ref="I87:I92" si="408">IFERROR(ROUND((D87*E87),0),0)</f>
        <v>0</v>
      </c>
      <c r="J87" s="55">
        <f t="shared" ref="J87:J92" si="409">IFERROR(ROUND((D87*F87),0),0)</f>
        <v>0</v>
      </c>
      <c r="K87" s="55">
        <f t="shared" ref="K87:K92" si="410">IFERROR(ROUND(I87*G87,2),0)</f>
        <v>0</v>
      </c>
      <c r="L87" s="55">
        <f t="shared" ref="L87:L92" si="411">IFERROR(ROUND(J87*G87,2),0)</f>
        <v>0</v>
      </c>
      <c r="M87" s="55">
        <f t="shared" ref="M87:M92" si="412">IFERROR(ROUND(I87*H87,2),0)</f>
        <v>0</v>
      </c>
      <c r="N87" s="55">
        <f t="shared" ref="N87:N92" si="413">IFERROR(ROUND(J87*H87,2),0)</f>
        <v>0</v>
      </c>
      <c r="O87" s="55"/>
      <c r="P87" s="71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158">
        <f t="shared" ref="AC87:AC92" si="414">ROUND(SUM(Q87:AB87),2)</f>
        <v>0</v>
      </c>
      <c r="AD87" s="158">
        <f t="shared" ref="AD87:AD92" si="415">ROUND((E87+F87)-AC87,2)</f>
        <v>0</v>
      </c>
      <c r="AE87" s="158"/>
      <c r="AF87" s="56">
        <f t="shared" ref="AF87:AF92" si="416">IFERROR(ROUND((($D87*$Q87)*$G87),2),0)</f>
        <v>0</v>
      </c>
      <c r="AG87" s="56">
        <f t="shared" ref="AG87:AG92" si="417">IFERROR(ROUND((($D87*$Q87)*$H87),2),0)</f>
        <v>0</v>
      </c>
      <c r="AH87" s="56">
        <f t="shared" ref="AH87:AH92" si="418">IFERROR(ROUND((($D87*$R87)*$G87),2),0)</f>
        <v>0</v>
      </c>
      <c r="AI87" s="56">
        <f t="shared" ref="AI87:AI92" si="419">IFERROR(ROUND((($D87*$R87)*$H87),2),0)</f>
        <v>0</v>
      </c>
      <c r="AJ87" s="56">
        <f t="shared" ref="AJ87:AJ92" si="420">IFERROR(ROUND((($D87*$S87)*$G87),2),0)</f>
        <v>0</v>
      </c>
      <c r="AK87" s="56">
        <f t="shared" ref="AK87:AK92" si="421">IFERROR(ROUND((($D87*$S87)*$H87),2),0)</f>
        <v>0</v>
      </c>
      <c r="AL87" s="56">
        <f t="shared" ref="AL87:AL92" si="422">IFERROR(ROUND((($D87*$T87)*$G87),2),0)</f>
        <v>0</v>
      </c>
      <c r="AM87" s="56">
        <f t="shared" ref="AM87:AM92" si="423">IFERROR(ROUND((($D87*$T87)*$H87),2),0)</f>
        <v>0</v>
      </c>
      <c r="AN87" s="56">
        <f t="shared" ref="AN87:AN92" si="424">IFERROR(ROUND((($D87*$U87)*$G87),2),0)</f>
        <v>0</v>
      </c>
      <c r="AO87" s="56">
        <f t="shared" ref="AO87:AO92" si="425">IFERROR(ROUND((($D87*$U87)*$H87),2),0)</f>
        <v>0</v>
      </c>
      <c r="AP87" s="56">
        <f t="shared" ref="AP87:AP92" si="426">IFERROR(ROUND((($D87*$V87)*$G87),2),0)</f>
        <v>0</v>
      </c>
      <c r="AQ87" s="56">
        <f t="shared" ref="AQ87:AQ92" si="427">IFERROR(ROUND((($D87*$V87)*$H87),2),0)</f>
        <v>0</v>
      </c>
      <c r="AR87" s="56">
        <f t="shared" ref="AR87:AR92" si="428">IFERROR(ROUND((($D87*$W87)*$G87),2),0)</f>
        <v>0</v>
      </c>
      <c r="AS87" s="56">
        <f t="shared" ref="AS87:AS92" si="429">IFERROR(ROUND((($D87*$W87)*$H87),2),0)</f>
        <v>0</v>
      </c>
      <c r="AT87" s="56">
        <f t="shared" ref="AT87:AT92" si="430">IFERROR(ROUND((($D87*$X87)*$G87),2),0)</f>
        <v>0</v>
      </c>
      <c r="AU87" s="56">
        <f t="shared" ref="AU87:AU92" si="431">IFERROR(ROUND((($D87*$X87)*$H87),2),0)</f>
        <v>0</v>
      </c>
      <c r="AV87" s="56">
        <f t="shared" ref="AV87:AV92" si="432">IFERROR(ROUND((($D87*$Y87)*$G87),2),0)</f>
        <v>0</v>
      </c>
      <c r="AW87" s="56">
        <f t="shared" ref="AW87:AW92" si="433">IFERROR(ROUND((($D87*$Y87)*$H87),2),0)</f>
        <v>0</v>
      </c>
      <c r="AX87" s="56">
        <f t="shared" ref="AX87:AX92" si="434">IFERROR(ROUND((($D87*$Z87)*$G87),2),0)</f>
        <v>0</v>
      </c>
      <c r="AY87" s="56">
        <f t="shared" ref="AY87:AY92" si="435">IFERROR(ROUND((($D87*$Z87)*$H87),2),0)</f>
        <v>0</v>
      </c>
      <c r="AZ87" s="56">
        <f t="shared" ref="AZ87:AZ92" si="436">IFERROR(ROUND((($D87*$AA87)*$G87),2),0)</f>
        <v>0</v>
      </c>
      <c r="BA87" s="56">
        <f t="shared" ref="BA87:BA92" si="437">IFERROR(ROUND((($D87*$AA87)*$H87),2),0)</f>
        <v>0</v>
      </c>
      <c r="BB87" s="56">
        <f t="shared" ref="BB87:BB92" si="438">IFERROR(ROUND((($D87*$AB87)*$G87),2),0)</f>
        <v>0</v>
      </c>
      <c r="BC87" s="56">
        <f t="shared" ref="BC87:BC92" si="439">IFERROR(ROUND((($D87*$AB87)*$H87),2),0)</f>
        <v>0</v>
      </c>
      <c r="BD87" s="158">
        <f t="shared" ref="BD87:BD92" si="440">ROUND(AF87+AH87+AJ87+AL87+AN87+AP87+AR87+AT87+AV87+AX87+AZ87+BB87,2)</f>
        <v>0</v>
      </c>
      <c r="BE87" s="158">
        <f t="shared" ref="BE87:BE92" si="441">ROUND(AG87+AI87+AK87+AM87+AO87+AQ87+AS87+AU87+AW87+AY87+BA87+BC87,2)</f>
        <v>0</v>
      </c>
      <c r="BF87" s="158">
        <f t="shared" ref="BF87:BF92" si="442">ROUND((K87+L87)-BD87,2)</f>
        <v>0</v>
      </c>
      <c r="BG87" s="158">
        <f t="shared" ref="BG87:BG92" si="443">ROUND((M87+N87)-BE87,2)</f>
        <v>0</v>
      </c>
    </row>
    <row r="88" spans="1:59" ht="18" customHeight="1" x14ac:dyDescent="0.25">
      <c r="A88" s="37" t="s">
        <v>204</v>
      </c>
      <c r="B88" s="87" t="s">
        <v>225</v>
      </c>
      <c r="C88" s="55"/>
      <c r="D88" s="137"/>
      <c r="E88" s="137"/>
      <c r="F88" s="137"/>
      <c r="G88" s="136"/>
      <c r="H88" s="136"/>
      <c r="I88" s="55">
        <f t="shared" si="408"/>
        <v>0</v>
      </c>
      <c r="J88" s="55">
        <f t="shared" si="409"/>
        <v>0</v>
      </c>
      <c r="K88" s="55">
        <f t="shared" si="410"/>
        <v>0</v>
      </c>
      <c r="L88" s="55">
        <f t="shared" si="411"/>
        <v>0</v>
      </c>
      <c r="M88" s="55">
        <f t="shared" si="412"/>
        <v>0</v>
      </c>
      <c r="N88" s="55">
        <f t="shared" si="413"/>
        <v>0</v>
      </c>
      <c r="O88" s="55"/>
      <c r="P88" s="71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158">
        <f t="shared" si="414"/>
        <v>0</v>
      </c>
      <c r="AD88" s="158">
        <f t="shared" si="415"/>
        <v>0</v>
      </c>
      <c r="AE88" s="158"/>
      <c r="AF88" s="56">
        <f t="shared" si="416"/>
        <v>0</v>
      </c>
      <c r="AG88" s="56">
        <f t="shared" si="417"/>
        <v>0</v>
      </c>
      <c r="AH88" s="56">
        <f t="shared" si="418"/>
        <v>0</v>
      </c>
      <c r="AI88" s="56">
        <f t="shared" si="419"/>
        <v>0</v>
      </c>
      <c r="AJ88" s="56">
        <f t="shared" si="420"/>
        <v>0</v>
      </c>
      <c r="AK88" s="56">
        <f t="shared" si="421"/>
        <v>0</v>
      </c>
      <c r="AL88" s="56">
        <f t="shared" si="422"/>
        <v>0</v>
      </c>
      <c r="AM88" s="56">
        <f t="shared" si="423"/>
        <v>0</v>
      </c>
      <c r="AN88" s="56">
        <f t="shared" si="424"/>
        <v>0</v>
      </c>
      <c r="AO88" s="56">
        <f t="shared" si="425"/>
        <v>0</v>
      </c>
      <c r="AP88" s="56">
        <f t="shared" si="426"/>
        <v>0</v>
      </c>
      <c r="AQ88" s="56">
        <f t="shared" si="427"/>
        <v>0</v>
      </c>
      <c r="AR88" s="56">
        <f t="shared" si="428"/>
        <v>0</v>
      </c>
      <c r="AS88" s="56">
        <f t="shared" si="429"/>
        <v>0</v>
      </c>
      <c r="AT88" s="56">
        <f t="shared" si="430"/>
        <v>0</v>
      </c>
      <c r="AU88" s="56">
        <f t="shared" si="431"/>
        <v>0</v>
      </c>
      <c r="AV88" s="56">
        <f t="shared" si="432"/>
        <v>0</v>
      </c>
      <c r="AW88" s="56">
        <f t="shared" si="433"/>
        <v>0</v>
      </c>
      <c r="AX88" s="56">
        <f t="shared" si="434"/>
        <v>0</v>
      </c>
      <c r="AY88" s="56">
        <f t="shared" si="435"/>
        <v>0</v>
      </c>
      <c r="AZ88" s="56">
        <f t="shared" si="436"/>
        <v>0</v>
      </c>
      <c r="BA88" s="56">
        <f t="shared" si="437"/>
        <v>0</v>
      </c>
      <c r="BB88" s="56">
        <f t="shared" si="438"/>
        <v>0</v>
      </c>
      <c r="BC88" s="56">
        <f t="shared" si="439"/>
        <v>0</v>
      </c>
      <c r="BD88" s="158">
        <f t="shared" si="440"/>
        <v>0</v>
      </c>
      <c r="BE88" s="158">
        <f t="shared" si="441"/>
        <v>0</v>
      </c>
      <c r="BF88" s="158">
        <f t="shared" si="442"/>
        <v>0</v>
      </c>
      <c r="BG88" s="158">
        <f t="shared" si="443"/>
        <v>0</v>
      </c>
    </row>
    <row r="89" spans="1:59" ht="18" customHeight="1" x14ac:dyDescent="0.25">
      <c r="A89" s="37" t="s">
        <v>205</v>
      </c>
      <c r="B89" s="87" t="s">
        <v>163</v>
      </c>
      <c r="C89" s="55"/>
      <c r="D89" s="137"/>
      <c r="E89" s="137"/>
      <c r="F89" s="137"/>
      <c r="G89" s="136"/>
      <c r="H89" s="136"/>
      <c r="I89" s="55">
        <f t="shared" si="408"/>
        <v>0</v>
      </c>
      <c r="J89" s="55">
        <f t="shared" si="409"/>
        <v>0</v>
      </c>
      <c r="K89" s="55">
        <f t="shared" si="410"/>
        <v>0</v>
      </c>
      <c r="L89" s="55">
        <f t="shared" si="411"/>
        <v>0</v>
      </c>
      <c r="M89" s="55">
        <f t="shared" si="412"/>
        <v>0</v>
      </c>
      <c r="N89" s="55">
        <f t="shared" si="413"/>
        <v>0</v>
      </c>
      <c r="O89" s="55"/>
      <c r="P89" s="71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158">
        <f t="shared" si="414"/>
        <v>0</v>
      </c>
      <c r="AD89" s="158">
        <f t="shared" si="415"/>
        <v>0</v>
      </c>
      <c r="AE89" s="158"/>
      <c r="AF89" s="56">
        <f t="shared" si="416"/>
        <v>0</v>
      </c>
      <c r="AG89" s="56">
        <f t="shared" si="417"/>
        <v>0</v>
      </c>
      <c r="AH89" s="56">
        <f t="shared" si="418"/>
        <v>0</v>
      </c>
      <c r="AI89" s="56">
        <f t="shared" si="419"/>
        <v>0</v>
      </c>
      <c r="AJ89" s="56">
        <f t="shared" si="420"/>
        <v>0</v>
      </c>
      <c r="AK89" s="56">
        <f t="shared" si="421"/>
        <v>0</v>
      </c>
      <c r="AL89" s="56">
        <f t="shared" si="422"/>
        <v>0</v>
      </c>
      <c r="AM89" s="56">
        <f t="shared" si="423"/>
        <v>0</v>
      </c>
      <c r="AN89" s="56">
        <f t="shared" si="424"/>
        <v>0</v>
      </c>
      <c r="AO89" s="56">
        <f t="shared" si="425"/>
        <v>0</v>
      </c>
      <c r="AP89" s="56">
        <f t="shared" si="426"/>
        <v>0</v>
      </c>
      <c r="AQ89" s="56">
        <f t="shared" si="427"/>
        <v>0</v>
      </c>
      <c r="AR89" s="56">
        <f t="shared" si="428"/>
        <v>0</v>
      </c>
      <c r="AS89" s="56">
        <f t="shared" si="429"/>
        <v>0</v>
      </c>
      <c r="AT89" s="56">
        <f t="shared" si="430"/>
        <v>0</v>
      </c>
      <c r="AU89" s="56">
        <f t="shared" si="431"/>
        <v>0</v>
      </c>
      <c r="AV89" s="56">
        <f t="shared" si="432"/>
        <v>0</v>
      </c>
      <c r="AW89" s="56">
        <f t="shared" si="433"/>
        <v>0</v>
      </c>
      <c r="AX89" s="56">
        <f t="shared" si="434"/>
        <v>0</v>
      </c>
      <c r="AY89" s="56">
        <f t="shared" si="435"/>
        <v>0</v>
      </c>
      <c r="AZ89" s="56">
        <f t="shared" si="436"/>
        <v>0</v>
      </c>
      <c r="BA89" s="56">
        <f t="shared" si="437"/>
        <v>0</v>
      </c>
      <c r="BB89" s="56">
        <f t="shared" si="438"/>
        <v>0</v>
      </c>
      <c r="BC89" s="56">
        <f t="shared" si="439"/>
        <v>0</v>
      </c>
      <c r="BD89" s="158">
        <f t="shared" si="440"/>
        <v>0</v>
      </c>
      <c r="BE89" s="158">
        <f t="shared" si="441"/>
        <v>0</v>
      </c>
      <c r="BF89" s="158">
        <f t="shared" si="442"/>
        <v>0</v>
      </c>
      <c r="BG89" s="158">
        <f t="shared" si="443"/>
        <v>0</v>
      </c>
    </row>
    <row r="90" spans="1:59" ht="18" customHeight="1" x14ac:dyDescent="0.25">
      <c r="A90" s="37" t="s">
        <v>266</v>
      </c>
      <c r="B90" s="87" t="s">
        <v>226</v>
      </c>
      <c r="C90" s="55"/>
      <c r="D90" s="137"/>
      <c r="E90" s="137"/>
      <c r="F90" s="137"/>
      <c r="G90" s="136"/>
      <c r="H90" s="136"/>
      <c r="I90" s="55">
        <f t="shared" si="408"/>
        <v>0</v>
      </c>
      <c r="J90" s="55">
        <f t="shared" si="409"/>
        <v>0</v>
      </c>
      <c r="K90" s="55">
        <f t="shared" si="410"/>
        <v>0</v>
      </c>
      <c r="L90" s="55">
        <f t="shared" si="411"/>
        <v>0</v>
      </c>
      <c r="M90" s="55">
        <f t="shared" si="412"/>
        <v>0</v>
      </c>
      <c r="N90" s="55">
        <f t="shared" si="413"/>
        <v>0</v>
      </c>
      <c r="O90" s="55"/>
      <c r="P90" s="71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158">
        <f t="shared" si="414"/>
        <v>0</v>
      </c>
      <c r="AD90" s="158">
        <f t="shared" si="415"/>
        <v>0</v>
      </c>
      <c r="AE90" s="158"/>
      <c r="AF90" s="56">
        <f t="shared" si="416"/>
        <v>0</v>
      </c>
      <c r="AG90" s="56">
        <f t="shared" si="417"/>
        <v>0</v>
      </c>
      <c r="AH90" s="56">
        <f t="shared" si="418"/>
        <v>0</v>
      </c>
      <c r="AI90" s="56">
        <f t="shared" si="419"/>
        <v>0</v>
      </c>
      <c r="AJ90" s="56">
        <f t="shared" si="420"/>
        <v>0</v>
      </c>
      <c r="AK90" s="56">
        <f t="shared" si="421"/>
        <v>0</v>
      </c>
      <c r="AL90" s="56">
        <f t="shared" si="422"/>
        <v>0</v>
      </c>
      <c r="AM90" s="56">
        <f t="shared" si="423"/>
        <v>0</v>
      </c>
      <c r="AN90" s="56">
        <f t="shared" si="424"/>
        <v>0</v>
      </c>
      <c r="AO90" s="56">
        <f t="shared" si="425"/>
        <v>0</v>
      </c>
      <c r="AP90" s="56">
        <f t="shared" si="426"/>
        <v>0</v>
      </c>
      <c r="AQ90" s="56">
        <f t="shared" si="427"/>
        <v>0</v>
      </c>
      <c r="AR90" s="56">
        <f t="shared" si="428"/>
        <v>0</v>
      </c>
      <c r="AS90" s="56">
        <f t="shared" si="429"/>
        <v>0</v>
      </c>
      <c r="AT90" s="56">
        <f t="shared" si="430"/>
        <v>0</v>
      </c>
      <c r="AU90" s="56">
        <f t="shared" si="431"/>
        <v>0</v>
      </c>
      <c r="AV90" s="56">
        <f t="shared" si="432"/>
        <v>0</v>
      </c>
      <c r="AW90" s="56">
        <f t="shared" si="433"/>
        <v>0</v>
      </c>
      <c r="AX90" s="56">
        <f t="shared" si="434"/>
        <v>0</v>
      </c>
      <c r="AY90" s="56">
        <f t="shared" si="435"/>
        <v>0</v>
      </c>
      <c r="AZ90" s="56">
        <f t="shared" si="436"/>
        <v>0</v>
      </c>
      <c r="BA90" s="56">
        <f t="shared" si="437"/>
        <v>0</v>
      </c>
      <c r="BB90" s="56">
        <f t="shared" si="438"/>
        <v>0</v>
      </c>
      <c r="BC90" s="56">
        <f t="shared" si="439"/>
        <v>0</v>
      </c>
      <c r="BD90" s="158">
        <f t="shared" si="440"/>
        <v>0</v>
      </c>
      <c r="BE90" s="158">
        <f t="shared" si="441"/>
        <v>0</v>
      </c>
      <c r="BF90" s="158">
        <f t="shared" si="442"/>
        <v>0</v>
      </c>
      <c r="BG90" s="158">
        <f t="shared" si="443"/>
        <v>0</v>
      </c>
    </row>
    <row r="91" spans="1:59" ht="18" customHeight="1" x14ac:dyDescent="0.25">
      <c r="A91" s="37" t="s">
        <v>267</v>
      </c>
      <c r="B91" s="87" t="s">
        <v>164</v>
      </c>
      <c r="C91" s="55"/>
      <c r="D91" s="137"/>
      <c r="E91" s="137"/>
      <c r="F91" s="137"/>
      <c r="G91" s="136"/>
      <c r="H91" s="136"/>
      <c r="I91" s="55">
        <f t="shared" si="408"/>
        <v>0</v>
      </c>
      <c r="J91" s="55">
        <f t="shared" si="409"/>
        <v>0</v>
      </c>
      <c r="K91" s="55">
        <f t="shared" si="410"/>
        <v>0</v>
      </c>
      <c r="L91" s="55">
        <f t="shared" si="411"/>
        <v>0</v>
      </c>
      <c r="M91" s="55">
        <f t="shared" si="412"/>
        <v>0</v>
      </c>
      <c r="N91" s="55">
        <f t="shared" si="413"/>
        <v>0</v>
      </c>
      <c r="O91" s="55"/>
      <c r="P91" s="71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158">
        <f t="shared" si="414"/>
        <v>0</v>
      </c>
      <c r="AD91" s="158">
        <f t="shared" si="415"/>
        <v>0</v>
      </c>
      <c r="AE91" s="158"/>
      <c r="AF91" s="56">
        <f t="shared" si="416"/>
        <v>0</v>
      </c>
      <c r="AG91" s="56">
        <f t="shared" si="417"/>
        <v>0</v>
      </c>
      <c r="AH91" s="56">
        <f t="shared" si="418"/>
        <v>0</v>
      </c>
      <c r="AI91" s="56">
        <f t="shared" si="419"/>
        <v>0</v>
      </c>
      <c r="AJ91" s="56">
        <f t="shared" si="420"/>
        <v>0</v>
      </c>
      <c r="AK91" s="56">
        <f t="shared" si="421"/>
        <v>0</v>
      </c>
      <c r="AL91" s="56">
        <f t="shared" si="422"/>
        <v>0</v>
      </c>
      <c r="AM91" s="56">
        <f t="shared" si="423"/>
        <v>0</v>
      </c>
      <c r="AN91" s="56">
        <f t="shared" si="424"/>
        <v>0</v>
      </c>
      <c r="AO91" s="56">
        <f t="shared" si="425"/>
        <v>0</v>
      </c>
      <c r="AP91" s="56">
        <f t="shared" si="426"/>
        <v>0</v>
      </c>
      <c r="AQ91" s="56">
        <f t="shared" si="427"/>
        <v>0</v>
      </c>
      <c r="AR91" s="56">
        <f t="shared" si="428"/>
        <v>0</v>
      </c>
      <c r="AS91" s="56">
        <f t="shared" si="429"/>
        <v>0</v>
      </c>
      <c r="AT91" s="56">
        <f t="shared" si="430"/>
        <v>0</v>
      </c>
      <c r="AU91" s="56">
        <f t="shared" si="431"/>
        <v>0</v>
      </c>
      <c r="AV91" s="56">
        <f t="shared" si="432"/>
        <v>0</v>
      </c>
      <c r="AW91" s="56">
        <f t="shared" si="433"/>
        <v>0</v>
      </c>
      <c r="AX91" s="56">
        <f t="shared" si="434"/>
        <v>0</v>
      </c>
      <c r="AY91" s="56">
        <f t="shared" si="435"/>
        <v>0</v>
      </c>
      <c r="AZ91" s="56">
        <f t="shared" si="436"/>
        <v>0</v>
      </c>
      <c r="BA91" s="56">
        <f t="shared" si="437"/>
        <v>0</v>
      </c>
      <c r="BB91" s="56">
        <f t="shared" si="438"/>
        <v>0</v>
      </c>
      <c r="BC91" s="56">
        <f t="shared" si="439"/>
        <v>0</v>
      </c>
      <c r="BD91" s="158">
        <f t="shared" si="440"/>
        <v>0</v>
      </c>
      <c r="BE91" s="158">
        <f t="shared" si="441"/>
        <v>0</v>
      </c>
      <c r="BF91" s="158">
        <f t="shared" si="442"/>
        <v>0</v>
      </c>
      <c r="BG91" s="158">
        <f t="shared" si="443"/>
        <v>0</v>
      </c>
    </row>
    <row r="92" spans="1:59" ht="18" customHeight="1" x14ac:dyDescent="0.25">
      <c r="A92" s="37" t="s">
        <v>268</v>
      </c>
      <c r="B92" s="87" t="s">
        <v>162</v>
      </c>
      <c r="C92" s="55"/>
      <c r="D92" s="137"/>
      <c r="E92" s="137"/>
      <c r="F92" s="137"/>
      <c r="G92" s="136"/>
      <c r="H92" s="136"/>
      <c r="I92" s="55">
        <f t="shared" si="408"/>
        <v>0</v>
      </c>
      <c r="J92" s="55">
        <f t="shared" si="409"/>
        <v>0</v>
      </c>
      <c r="K92" s="55">
        <f t="shared" si="410"/>
        <v>0</v>
      </c>
      <c r="L92" s="55">
        <f t="shared" si="411"/>
        <v>0</v>
      </c>
      <c r="M92" s="55">
        <f t="shared" si="412"/>
        <v>0</v>
      </c>
      <c r="N92" s="55">
        <f t="shared" si="413"/>
        <v>0</v>
      </c>
      <c r="O92" s="55"/>
      <c r="P92" s="71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158">
        <f t="shared" si="414"/>
        <v>0</v>
      </c>
      <c r="AD92" s="158">
        <f t="shared" si="415"/>
        <v>0</v>
      </c>
      <c r="AE92" s="158"/>
      <c r="AF92" s="56">
        <f t="shared" si="416"/>
        <v>0</v>
      </c>
      <c r="AG92" s="56">
        <f t="shared" si="417"/>
        <v>0</v>
      </c>
      <c r="AH92" s="56">
        <f t="shared" si="418"/>
        <v>0</v>
      </c>
      <c r="AI92" s="56">
        <f t="shared" si="419"/>
        <v>0</v>
      </c>
      <c r="AJ92" s="56">
        <f t="shared" si="420"/>
        <v>0</v>
      </c>
      <c r="AK92" s="56">
        <f t="shared" si="421"/>
        <v>0</v>
      </c>
      <c r="AL92" s="56">
        <f t="shared" si="422"/>
        <v>0</v>
      </c>
      <c r="AM92" s="56">
        <f t="shared" si="423"/>
        <v>0</v>
      </c>
      <c r="AN92" s="56">
        <f t="shared" si="424"/>
        <v>0</v>
      </c>
      <c r="AO92" s="56">
        <f t="shared" si="425"/>
        <v>0</v>
      </c>
      <c r="AP92" s="56">
        <f t="shared" si="426"/>
        <v>0</v>
      </c>
      <c r="AQ92" s="56">
        <f t="shared" si="427"/>
        <v>0</v>
      </c>
      <c r="AR92" s="56">
        <f t="shared" si="428"/>
        <v>0</v>
      </c>
      <c r="AS92" s="56">
        <f t="shared" si="429"/>
        <v>0</v>
      </c>
      <c r="AT92" s="56">
        <f t="shared" si="430"/>
        <v>0</v>
      </c>
      <c r="AU92" s="56">
        <f t="shared" si="431"/>
        <v>0</v>
      </c>
      <c r="AV92" s="56">
        <f t="shared" si="432"/>
        <v>0</v>
      </c>
      <c r="AW92" s="56">
        <f t="shared" si="433"/>
        <v>0</v>
      </c>
      <c r="AX92" s="56">
        <f t="shared" si="434"/>
        <v>0</v>
      </c>
      <c r="AY92" s="56">
        <f t="shared" si="435"/>
        <v>0</v>
      </c>
      <c r="AZ92" s="56">
        <f t="shared" si="436"/>
        <v>0</v>
      </c>
      <c r="BA92" s="56">
        <f t="shared" si="437"/>
        <v>0</v>
      </c>
      <c r="BB92" s="56">
        <f t="shared" si="438"/>
        <v>0</v>
      </c>
      <c r="BC92" s="56">
        <f t="shared" si="439"/>
        <v>0</v>
      </c>
      <c r="BD92" s="158">
        <f t="shared" si="440"/>
        <v>0</v>
      </c>
      <c r="BE92" s="158">
        <f t="shared" si="441"/>
        <v>0</v>
      </c>
      <c r="BF92" s="158">
        <f t="shared" si="442"/>
        <v>0</v>
      </c>
      <c r="BG92" s="158">
        <f t="shared" si="443"/>
        <v>0</v>
      </c>
    </row>
    <row r="93" spans="1:59" s="36" customFormat="1" ht="18" customHeight="1" x14ac:dyDescent="0.25">
      <c r="A93" s="58"/>
      <c r="B93" s="40" t="s">
        <v>269</v>
      </c>
      <c r="C93" s="47"/>
      <c r="D93" s="138"/>
      <c r="E93" s="138"/>
      <c r="F93" s="138"/>
      <c r="G93" s="42">
        <f>IFERROR((K93+L93)/(I93+J93),0)</f>
        <v>0</v>
      </c>
      <c r="H93" s="42">
        <f>IFERROR((M93+N93)/(I93+J93),0)</f>
        <v>0</v>
      </c>
      <c r="I93" s="12">
        <f t="shared" ref="I93:BG93" si="444">ROUND(SUBTOTAL(9,I87:I92),0)</f>
        <v>0</v>
      </c>
      <c r="J93" s="12">
        <f t="shared" si="444"/>
        <v>0</v>
      </c>
      <c r="K93" s="12">
        <f t="shared" si="444"/>
        <v>0</v>
      </c>
      <c r="L93" s="12">
        <f t="shared" si="444"/>
        <v>0</v>
      </c>
      <c r="M93" s="12">
        <f t="shared" si="444"/>
        <v>0</v>
      </c>
      <c r="N93" s="12">
        <f t="shared" si="444"/>
        <v>0</v>
      </c>
      <c r="O93" s="12">
        <f t="shared" si="444"/>
        <v>0</v>
      </c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>
        <f t="shared" si="444"/>
        <v>0</v>
      </c>
      <c r="AG93" s="12">
        <f t="shared" si="444"/>
        <v>0</v>
      </c>
      <c r="AH93" s="12">
        <f t="shared" si="444"/>
        <v>0</v>
      </c>
      <c r="AI93" s="12">
        <f t="shared" si="444"/>
        <v>0</v>
      </c>
      <c r="AJ93" s="12">
        <f t="shared" si="444"/>
        <v>0</v>
      </c>
      <c r="AK93" s="12">
        <f t="shared" si="444"/>
        <v>0</v>
      </c>
      <c r="AL93" s="12">
        <f t="shared" si="444"/>
        <v>0</v>
      </c>
      <c r="AM93" s="12">
        <f t="shared" si="444"/>
        <v>0</v>
      </c>
      <c r="AN93" s="12">
        <f t="shared" si="444"/>
        <v>0</v>
      </c>
      <c r="AO93" s="12">
        <f t="shared" si="444"/>
        <v>0</v>
      </c>
      <c r="AP93" s="12">
        <f t="shared" si="444"/>
        <v>0</v>
      </c>
      <c r="AQ93" s="12">
        <f t="shared" si="444"/>
        <v>0</v>
      </c>
      <c r="AR93" s="12">
        <f t="shared" si="444"/>
        <v>0</v>
      </c>
      <c r="AS93" s="12">
        <f t="shared" si="444"/>
        <v>0</v>
      </c>
      <c r="AT93" s="12">
        <f t="shared" si="444"/>
        <v>0</v>
      </c>
      <c r="AU93" s="12">
        <f t="shared" si="444"/>
        <v>0</v>
      </c>
      <c r="AV93" s="12">
        <f t="shared" si="444"/>
        <v>0</v>
      </c>
      <c r="AW93" s="12">
        <f t="shared" si="444"/>
        <v>0</v>
      </c>
      <c r="AX93" s="12">
        <f t="shared" si="444"/>
        <v>0</v>
      </c>
      <c r="AY93" s="12">
        <f t="shared" si="444"/>
        <v>0</v>
      </c>
      <c r="AZ93" s="12">
        <f t="shared" si="444"/>
        <v>0</v>
      </c>
      <c r="BA93" s="12">
        <f t="shared" si="444"/>
        <v>0</v>
      </c>
      <c r="BB93" s="12">
        <f t="shared" si="444"/>
        <v>0</v>
      </c>
      <c r="BC93" s="12">
        <f t="shared" si="444"/>
        <v>0</v>
      </c>
      <c r="BD93" s="12">
        <f t="shared" si="444"/>
        <v>0</v>
      </c>
      <c r="BE93" s="12">
        <f t="shared" si="444"/>
        <v>0</v>
      </c>
      <c r="BF93" s="12">
        <f t="shared" si="444"/>
        <v>0</v>
      </c>
      <c r="BG93" s="12">
        <f t="shared" si="444"/>
        <v>0</v>
      </c>
    </row>
    <row r="94" spans="1:59" ht="18" customHeight="1" x14ac:dyDescent="0.25">
      <c r="A94" s="131" t="s">
        <v>161</v>
      </c>
      <c r="B94" s="132" t="s">
        <v>165</v>
      </c>
      <c r="C94" s="55"/>
      <c r="D94" s="137"/>
      <c r="E94" s="137"/>
      <c r="F94" s="137"/>
      <c r="G94" s="136"/>
      <c r="H94" s="136"/>
      <c r="I94" s="55">
        <f t="shared" ref="I94:I98" si="445">IFERROR(ROUND((D94*E94),0),0)</f>
        <v>0</v>
      </c>
      <c r="J94" s="55">
        <f t="shared" ref="J94:J98" si="446">IFERROR(ROUND((D94*F94),0),0)</f>
        <v>0</v>
      </c>
      <c r="K94" s="55">
        <f t="shared" ref="K94:K98" si="447">IFERROR(ROUND(I94*G94,2),0)</f>
        <v>0</v>
      </c>
      <c r="L94" s="55">
        <f t="shared" ref="L94:L98" si="448">IFERROR(ROUND(J94*G94,2),0)</f>
        <v>0</v>
      </c>
      <c r="M94" s="55">
        <f t="shared" ref="M94:M98" si="449">IFERROR(ROUND(I94*H94,2),0)</f>
        <v>0</v>
      </c>
      <c r="N94" s="55">
        <f t="shared" ref="N94:N98" si="450">IFERROR(ROUND(J94*H94,2),0)</f>
        <v>0</v>
      </c>
      <c r="O94" s="55"/>
      <c r="P94" s="71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158">
        <f t="shared" ref="AC94:AC98" si="451">ROUND(SUM(Q94:AB94),2)</f>
        <v>0</v>
      </c>
      <c r="AD94" s="158">
        <f t="shared" ref="AD94:AD98" si="452">ROUND((E94+F94)-AC94,2)</f>
        <v>0</v>
      </c>
      <c r="AE94" s="158"/>
      <c r="AF94" s="56">
        <f t="shared" ref="AF94:AF98" si="453">IFERROR(ROUND((($D94*$Q94)*$G94),2),0)</f>
        <v>0</v>
      </c>
      <c r="AG94" s="56">
        <f t="shared" ref="AG94:AG98" si="454">IFERROR(ROUND((($D94*$Q94)*$H94),2),0)</f>
        <v>0</v>
      </c>
      <c r="AH94" s="56">
        <f t="shared" ref="AH94:AH98" si="455">IFERROR(ROUND((($D94*$R94)*$G94),2),0)</f>
        <v>0</v>
      </c>
      <c r="AI94" s="56">
        <f t="shared" ref="AI94:AI98" si="456">IFERROR(ROUND((($D94*$R94)*$H94),2),0)</f>
        <v>0</v>
      </c>
      <c r="AJ94" s="56">
        <f t="shared" ref="AJ94:AJ98" si="457">IFERROR(ROUND((($D94*$S94)*$G94),2),0)</f>
        <v>0</v>
      </c>
      <c r="AK94" s="56">
        <f t="shared" ref="AK94:AK98" si="458">IFERROR(ROUND((($D94*$S94)*$H94),2),0)</f>
        <v>0</v>
      </c>
      <c r="AL94" s="56">
        <f t="shared" ref="AL94:AL98" si="459">IFERROR(ROUND((($D94*$T94)*$G94),2),0)</f>
        <v>0</v>
      </c>
      <c r="AM94" s="56">
        <f t="shared" ref="AM94:AM98" si="460">IFERROR(ROUND((($D94*$T94)*$H94),2),0)</f>
        <v>0</v>
      </c>
      <c r="AN94" s="56">
        <f t="shared" ref="AN94:AN98" si="461">IFERROR(ROUND((($D94*$U94)*$G94),2),0)</f>
        <v>0</v>
      </c>
      <c r="AO94" s="56">
        <f t="shared" ref="AO94:AO98" si="462">IFERROR(ROUND((($D94*$U94)*$H94),2),0)</f>
        <v>0</v>
      </c>
      <c r="AP94" s="56">
        <f t="shared" ref="AP94:AP98" si="463">IFERROR(ROUND((($D94*$V94)*$G94),2),0)</f>
        <v>0</v>
      </c>
      <c r="AQ94" s="56">
        <f t="shared" ref="AQ94:AQ98" si="464">IFERROR(ROUND((($D94*$V94)*$H94),2),0)</f>
        <v>0</v>
      </c>
      <c r="AR94" s="56">
        <f t="shared" ref="AR94:AR98" si="465">IFERROR(ROUND((($D94*$W94)*$G94),2),0)</f>
        <v>0</v>
      </c>
      <c r="AS94" s="56">
        <f t="shared" ref="AS94:AS98" si="466">IFERROR(ROUND((($D94*$W94)*$H94),2),0)</f>
        <v>0</v>
      </c>
      <c r="AT94" s="56">
        <f t="shared" ref="AT94:AT98" si="467">IFERROR(ROUND((($D94*$X94)*$G94),2),0)</f>
        <v>0</v>
      </c>
      <c r="AU94" s="56">
        <f t="shared" ref="AU94:AU98" si="468">IFERROR(ROUND((($D94*$X94)*$H94),2),0)</f>
        <v>0</v>
      </c>
      <c r="AV94" s="56">
        <f t="shared" ref="AV94:AV98" si="469">IFERROR(ROUND((($D94*$Y94)*$G94),2),0)</f>
        <v>0</v>
      </c>
      <c r="AW94" s="56">
        <f t="shared" ref="AW94:AW98" si="470">IFERROR(ROUND((($D94*$Y94)*$H94),2),0)</f>
        <v>0</v>
      </c>
      <c r="AX94" s="56">
        <f t="shared" ref="AX94:AX98" si="471">IFERROR(ROUND((($D94*$Z94)*$G94),2),0)</f>
        <v>0</v>
      </c>
      <c r="AY94" s="56">
        <f t="shared" ref="AY94:AY98" si="472">IFERROR(ROUND((($D94*$Z94)*$H94),2),0)</f>
        <v>0</v>
      </c>
      <c r="AZ94" s="56">
        <f t="shared" ref="AZ94:AZ98" si="473">IFERROR(ROUND((($D94*$AA94)*$G94),2),0)</f>
        <v>0</v>
      </c>
      <c r="BA94" s="56">
        <f t="shared" ref="BA94:BA98" si="474">IFERROR(ROUND((($D94*$AA94)*$H94),2),0)</f>
        <v>0</v>
      </c>
      <c r="BB94" s="56">
        <f t="shared" ref="BB94:BB98" si="475">IFERROR(ROUND((($D94*$AB94)*$G94),2),0)</f>
        <v>0</v>
      </c>
      <c r="BC94" s="56">
        <f t="shared" ref="BC94:BC98" si="476">IFERROR(ROUND((($D94*$AB94)*$H94),2),0)</f>
        <v>0</v>
      </c>
      <c r="BD94" s="158">
        <f t="shared" ref="BD94:BD98" si="477">ROUND(AF94+AH94+AJ94+AL94+AN94+AP94+AR94+AT94+AV94+AX94+AZ94+BB94,2)</f>
        <v>0</v>
      </c>
      <c r="BE94" s="158">
        <f t="shared" ref="BE94:BE98" si="478">ROUND(AG94+AI94+AK94+AM94+AO94+AQ94+AS94+AU94+AW94+AY94+BA94+BC94,2)</f>
        <v>0</v>
      </c>
      <c r="BF94" s="158">
        <f t="shared" ref="BF94:BF98" si="479">ROUND((K94+L94)-BD94,2)</f>
        <v>0</v>
      </c>
      <c r="BG94" s="158">
        <f t="shared" ref="BG94:BG98" si="480">ROUND((M94+N94)-BE94,2)</f>
        <v>0</v>
      </c>
    </row>
    <row r="95" spans="1:59" ht="18" customHeight="1" x14ac:dyDescent="0.25">
      <c r="A95" s="37" t="s">
        <v>206</v>
      </c>
      <c r="B95" s="87" t="s">
        <v>232</v>
      </c>
      <c r="C95" s="55"/>
      <c r="D95" s="137"/>
      <c r="E95" s="137"/>
      <c r="F95" s="137"/>
      <c r="G95" s="136"/>
      <c r="H95" s="136"/>
      <c r="I95" s="55">
        <f t="shared" si="445"/>
        <v>0</v>
      </c>
      <c r="J95" s="55">
        <f t="shared" si="446"/>
        <v>0</v>
      </c>
      <c r="K95" s="55">
        <f t="shared" si="447"/>
        <v>0</v>
      </c>
      <c r="L95" s="55">
        <f t="shared" si="448"/>
        <v>0</v>
      </c>
      <c r="M95" s="55">
        <f t="shared" si="449"/>
        <v>0</v>
      </c>
      <c r="N95" s="55">
        <f t="shared" si="450"/>
        <v>0</v>
      </c>
      <c r="O95" s="55"/>
      <c r="P95" s="71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158">
        <f t="shared" si="451"/>
        <v>0</v>
      </c>
      <c r="AD95" s="158">
        <f t="shared" si="452"/>
        <v>0</v>
      </c>
      <c r="AE95" s="158"/>
      <c r="AF95" s="56">
        <f t="shared" si="453"/>
        <v>0</v>
      </c>
      <c r="AG95" s="56">
        <f t="shared" si="454"/>
        <v>0</v>
      </c>
      <c r="AH95" s="56">
        <f t="shared" si="455"/>
        <v>0</v>
      </c>
      <c r="AI95" s="56">
        <f t="shared" si="456"/>
        <v>0</v>
      </c>
      <c r="AJ95" s="56">
        <f t="shared" si="457"/>
        <v>0</v>
      </c>
      <c r="AK95" s="56">
        <f t="shared" si="458"/>
        <v>0</v>
      </c>
      <c r="AL95" s="56">
        <f t="shared" si="459"/>
        <v>0</v>
      </c>
      <c r="AM95" s="56">
        <f t="shared" si="460"/>
        <v>0</v>
      </c>
      <c r="AN95" s="56">
        <f t="shared" si="461"/>
        <v>0</v>
      </c>
      <c r="AO95" s="56">
        <f t="shared" si="462"/>
        <v>0</v>
      </c>
      <c r="AP95" s="56">
        <f t="shared" si="463"/>
        <v>0</v>
      </c>
      <c r="AQ95" s="56">
        <f t="shared" si="464"/>
        <v>0</v>
      </c>
      <c r="AR95" s="56">
        <f t="shared" si="465"/>
        <v>0</v>
      </c>
      <c r="AS95" s="56">
        <f t="shared" si="466"/>
        <v>0</v>
      </c>
      <c r="AT95" s="56">
        <f t="shared" si="467"/>
        <v>0</v>
      </c>
      <c r="AU95" s="56">
        <f t="shared" si="468"/>
        <v>0</v>
      </c>
      <c r="AV95" s="56">
        <f t="shared" si="469"/>
        <v>0</v>
      </c>
      <c r="AW95" s="56">
        <f t="shared" si="470"/>
        <v>0</v>
      </c>
      <c r="AX95" s="56">
        <f t="shared" si="471"/>
        <v>0</v>
      </c>
      <c r="AY95" s="56">
        <f t="shared" si="472"/>
        <v>0</v>
      </c>
      <c r="AZ95" s="56">
        <f t="shared" si="473"/>
        <v>0</v>
      </c>
      <c r="BA95" s="56">
        <f t="shared" si="474"/>
        <v>0</v>
      </c>
      <c r="BB95" s="56">
        <f t="shared" si="475"/>
        <v>0</v>
      </c>
      <c r="BC95" s="56">
        <f t="shared" si="476"/>
        <v>0</v>
      </c>
      <c r="BD95" s="158">
        <f t="shared" si="477"/>
        <v>0</v>
      </c>
      <c r="BE95" s="158">
        <f t="shared" si="478"/>
        <v>0</v>
      </c>
      <c r="BF95" s="158">
        <f t="shared" si="479"/>
        <v>0</v>
      </c>
      <c r="BG95" s="158">
        <f t="shared" si="480"/>
        <v>0</v>
      </c>
    </row>
    <row r="96" spans="1:59" ht="24.75" customHeight="1" x14ac:dyDescent="0.25">
      <c r="A96" s="37" t="s">
        <v>207</v>
      </c>
      <c r="B96" s="87" t="s">
        <v>233</v>
      </c>
      <c r="C96" s="55"/>
      <c r="D96" s="137"/>
      <c r="E96" s="137"/>
      <c r="F96" s="137"/>
      <c r="G96" s="136"/>
      <c r="H96" s="136"/>
      <c r="I96" s="55">
        <f t="shared" si="445"/>
        <v>0</v>
      </c>
      <c r="J96" s="55">
        <f t="shared" si="446"/>
        <v>0</v>
      </c>
      <c r="K96" s="55">
        <f t="shared" si="447"/>
        <v>0</v>
      </c>
      <c r="L96" s="55">
        <f t="shared" si="448"/>
        <v>0</v>
      </c>
      <c r="M96" s="55">
        <f t="shared" si="449"/>
        <v>0</v>
      </c>
      <c r="N96" s="55">
        <f t="shared" si="450"/>
        <v>0</v>
      </c>
      <c r="O96" s="55"/>
      <c r="P96" s="71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158">
        <f t="shared" si="451"/>
        <v>0</v>
      </c>
      <c r="AD96" s="158">
        <f t="shared" si="452"/>
        <v>0</v>
      </c>
      <c r="AE96" s="158"/>
      <c r="AF96" s="56">
        <f t="shared" si="453"/>
        <v>0</v>
      </c>
      <c r="AG96" s="56">
        <f t="shared" si="454"/>
        <v>0</v>
      </c>
      <c r="AH96" s="56">
        <f t="shared" si="455"/>
        <v>0</v>
      </c>
      <c r="AI96" s="56">
        <f t="shared" si="456"/>
        <v>0</v>
      </c>
      <c r="AJ96" s="56">
        <f t="shared" si="457"/>
        <v>0</v>
      </c>
      <c r="AK96" s="56">
        <f t="shared" si="458"/>
        <v>0</v>
      </c>
      <c r="AL96" s="56">
        <f t="shared" si="459"/>
        <v>0</v>
      </c>
      <c r="AM96" s="56">
        <f t="shared" si="460"/>
        <v>0</v>
      </c>
      <c r="AN96" s="56">
        <f t="shared" si="461"/>
        <v>0</v>
      </c>
      <c r="AO96" s="56">
        <f t="shared" si="462"/>
        <v>0</v>
      </c>
      <c r="AP96" s="56">
        <f t="shared" si="463"/>
        <v>0</v>
      </c>
      <c r="AQ96" s="56">
        <f t="shared" si="464"/>
        <v>0</v>
      </c>
      <c r="AR96" s="56">
        <f t="shared" si="465"/>
        <v>0</v>
      </c>
      <c r="AS96" s="56">
        <f t="shared" si="466"/>
        <v>0</v>
      </c>
      <c r="AT96" s="56">
        <f t="shared" si="467"/>
        <v>0</v>
      </c>
      <c r="AU96" s="56">
        <f t="shared" si="468"/>
        <v>0</v>
      </c>
      <c r="AV96" s="56">
        <f t="shared" si="469"/>
        <v>0</v>
      </c>
      <c r="AW96" s="56">
        <f t="shared" si="470"/>
        <v>0</v>
      </c>
      <c r="AX96" s="56">
        <f t="shared" si="471"/>
        <v>0</v>
      </c>
      <c r="AY96" s="56">
        <f t="shared" si="472"/>
        <v>0</v>
      </c>
      <c r="AZ96" s="56">
        <f t="shared" si="473"/>
        <v>0</v>
      </c>
      <c r="BA96" s="56">
        <f t="shared" si="474"/>
        <v>0</v>
      </c>
      <c r="BB96" s="56">
        <f t="shared" si="475"/>
        <v>0</v>
      </c>
      <c r="BC96" s="56">
        <f t="shared" si="476"/>
        <v>0</v>
      </c>
      <c r="BD96" s="158">
        <f t="shared" si="477"/>
        <v>0</v>
      </c>
      <c r="BE96" s="158">
        <f t="shared" si="478"/>
        <v>0</v>
      </c>
      <c r="BF96" s="158">
        <f t="shared" si="479"/>
        <v>0</v>
      </c>
      <c r="BG96" s="158">
        <f t="shared" si="480"/>
        <v>0</v>
      </c>
    </row>
    <row r="97" spans="1:59" ht="18" customHeight="1" x14ac:dyDescent="0.25">
      <c r="A97" s="37" t="s">
        <v>208</v>
      </c>
      <c r="B97" s="87" t="s">
        <v>234</v>
      </c>
      <c r="C97" s="55"/>
      <c r="D97" s="137"/>
      <c r="E97" s="137"/>
      <c r="F97" s="137"/>
      <c r="G97" s="136"/>
      <c r="H97" s="136"/>
      <c r="I97" s="55">
        <f t="shared" si="445"/>
        <v>0</v>
      </c>
      <c r="J97" s="55">
        <f t="shared" si="446"/>
        <v>0</v>
      </c>
      <c r="K97" s="55">
        <f t="shared" si="447"/>
        <v>0</v>
      </c>
      <c r="L97" s="55">
        <f t="shared" si="448"/>
        <v>0</v>
      </c>
      <c r="M97" s="55">
        <f t="shared" si="449"/>
        <v>0</v>
      </c>
      <c r="N97" s="55">
        <f t="shared" si="450"/>
        <v>0</v>
      </c>
      <c r="O97" s="55"/>
      <c r="P97" s="71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158">
        <f t="shared" si="451"/>
        <v>0</v>
      </c>
      <c r="AD97" s="158">
        <f t="shared" si="452"/>
        <v>0</v>
      </c>
      <c r="AE97" s="158"/>
      <c r="AF97" s="56">
        <f t="shared" si="453"/>
        <v>0</v>
      </c>
      <c r="AG97" s="56">
        <f t="shared" si="454"/>
        <v>0</v>
      </c>
      <c r="AH97" s="56">
        <f t="shared" si="455"/>
        <v>0</v>
      </c>
      <c r="AI97" s="56">
        <f t="shared" si="456"/>
        <v>0</v>
      </c>
      <c r="AJ97" s="56">
        <f t="shared" si="457"/>
        <v>0</v>
      </c>
      <c r="AK97" s="56">
        <f t="shared" si="458"/>
        <v>0</v>
      </c>
      <c r="AL97" s="56">
        <f t="shared" si="459"/>
        <v>0</v>
      </c>
      <c r="AM97" s="56">
        <f t="shared" si="460"/>
        <v>0</v>
      </c>
      <c r="AN97" s="56">
        <f t="shared" si="461"/>
        <v>0</v>
      </c>
      <c r="AO97" s="56">
        <f t="shared" si="462"/>
        <v>0</v>
      </c>
      <c r="AP97" s="56">
        <f t="shared" si="463"/>
        <v>0</v>
      </c>
      <c r="AQ97" s="56">
        <f t="shared" si="464"/>
        <v>0</v>
      </c>
      <c r="AR97" s="56">
        <f t="shared" si="465"/>
        <v>0</v>
      </c>
      <c r="AS97" s="56">
        <f t="shared" si="466"/>
        <v>0</v>
      </c>
      <c r="AT97" s="56">
        <f t="shared" si="467"/>
        <v>0</v>
      </c>
      <c r="AU97" s="56">
        <f t="shared" si="468"/>
        <v>0</v>
      </c>
      <c r="AV97" s="56">
        <f t="shared" si="469"/>
        <v>0</v>
      </c>
      <c r="AW97" s="56">
        <f t="shared" si="470"/>
        <v>0</v>
      </c>
      <c r="AX97" s="56">
        <f t="shared" si="471"/>
        <v>0</v>
      </c>
      <c r="AY97" s="56">
        <f t="shared" si="472"/>
        <v>0</v>
      </c>
      <c r="AZ97" s="56">
        <f t="shared" si="473"/>
        <v>0</v>
      </c>
      <c r="BA97" s="56">
        <f t="shared" si="474"/>
        <v>0</v>
      </c>
      <c r="BB97" s="56">
        <f t="shared" si="475"/>
        <v>0</v>
      </c>
      <c r="BC97" s="56">
        <f t="shared" si="476"/>
        <v>0</v>
      </c>
      <c r="BD97" s="158">
        <f t="shared" si="477"/>
        <v>0</v>
      </c>
      <c r="BE97" s="158">
        <f t="shared" si="478"/>
        <v>0</v>
      </c>
      <c r="BF97" s="158">
        <f t="shared" si="479"/>
        <v>0</v>
      </c>
      <c r="BG97" s="158">
        <f t="shared" si="480"/>
        <v>0</v>
      </c>
    </row>
    <row r="98" spans="1:59" ht="18" customHeight="1" x14ac:dyDescent="0.25">
      <c r="A98" s="37" t="s">
        <v>270</v>
      </c>
      <c r="B98" s="87" t="s">
        <v>235</v>
      </c>
      <c r="C98" s="55"/>
      <c r="D98" s="137"/>
      <c r="E98" s="137"/>
      <c r="F98" s="137"/>
      <c r="G98" s="136"/>
      <c r="H98" s="136"/>
      <c r="I98" s="55">
        <f t="shared" si="445"/>
        <v>0</v>
      </c>
      <c r="J98" s="55">
        <f t="shared" si="446"/>
        <v>0</v>
      </c>
      <c r="K98" s="55">
        <f t="shared" si="447"/>
        <v>0</v>
      </c>
      <c r="L98" s="55">
        <f t="shared" si="448"/>
        <v>0</v>
      </c>
      <c r="M98" s="55">
        <f t="shared" si="449"/>
        <v>0</v>
      </c>
      <c r="N98" s="55">
        <f t="shared" si="450"/>
        <v>0</v>
      </c>
      <c r="O98" s="55"/>
      <c r="P98" s="71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158">
        <f t="shared" si="451"/>
        <v>0</v>
      </c>
      <c r="AD98" s="158">
        <f t="shared" si="452"/>
        <v>0</v>
      </c>
      <c r="AE98" s="158"/>
      <c r="AF98" s="56">
        <f t="shared" si="453"/>
        <v>0</v>
      </c>
      <c r="AG98" s="56">
        <f t="shared" si="454"/>
        <v>0</v>
      </c>
      <c r="AH98" s="56">
        <f t="shared" si="455"/>
        <v>0</v>
      </c>
      <c r="AI98" s="56">
        <f t="shared" si="456"/>
        <v>0</v>
      </c>
      <c r="AJ98" s="56">
        <f t="shared" si="457"/>
        <v>0</v>
      </c>
      <c r="AK98" s="56">
        <f t="shared" si="458"/>
        <v>0</v>
      </c>
      <c r="AL98" s="56">
        <f t="shared" si="459"/>
        <v>0</v>
      </c>
      <c r="AM98" s="56">
        <f t="shared" si="460"/>
        <v>0</v>
      </c>
      <c r="AN98" s="56">
        <f t="shared" si="461"/>
        <v>0</v>
      </c>
      <c r="AO98" s="56">
        <f t="shared" si="462"/>
        <v>0</v>
      </c>
      <c r="AP98" s="56">
        <f t="shared" si="463"/>
        <v>0</v>
      </c>
      <c r="AQ98" s="56">
        <f t="shared" si="464"/>
        <v>0</v>
      </c>
      <c r="AR98" s="56">
        <f t="shared" si="465"/>
        <v>0</v>
      </c>
      <c r="AS98" s="56">
        <f t="shared" si="466"/>
        <v>0</v>
      </c>
      <c r="AT98" s="56">
        <f t="shared" si="467"/>
        <v>0</v>
      </c>
      <c r="AU98" s="56">
        <f t="shared" si="468"/>
        <v>0</v>
      </c>
      <c r="AV98" s="56">
        <f t="shared" si="469"/>
        <v>0</v>
      </c>
      <c r="AW98" s="56">
        <f t="shared" si="470"/>
        <v>0</v>
      </c>
      <c r="AX98" s="56">
        <f t="shared" si="471"/>
        <v>0</v>
      </c>
      <c r="AY98" s="56">
        <f t="shared" si="472"/>
        <v>0</v>
      </c>
      <c r="AZ98" s="56">
        <f t="shared" si="473"/>
        <v>0</v>
      </c>
      <c r="BA98" s="56">
        <f t="shared" si="474"/>
        <v>0</v>
      </c>
      <c r="BB98" s="56">
        <f t="shared" si="475"/>
        <v>0</v>
      </c>
      <c r="BC98" s="56">
        <f t="shared" si="476"/>
        <v>0</v>
      </c>
      <c r="BD98" s="158">
        <f t="shared" si="477"/>
        <v>0</v>
      </c>
      <c r="BE98" s="158">
        <f t="shared" si="478"/>
        <v>0</v>
      </c>
      <c r="BF98" s="158">
        <f t="shared" si="479"/>
        <v>0</v>
      </c>
      <c r="BG98" s="158">
        <f t="shared" si="480"/>
        <v>0</v>
      </c>
    </row>
    <row r="99" spans="1:59" s="36" customFormat="1" ht="18" customHeight="1" x14ac:dyDescent="0.25">
      <c r="A99" s="58"/>
      <c r="B99" s="40" t="s">
        <v>209</v>
      </c>
      <c r="C99" s="47"/>
      <c r="D99" s="138"/>
      <c r="E99" s="138"/>
      <c r="F99" s="138"/>
      <c r="G99" s="42">
        <f>IFERROR((K99+L99)/(I99+J99),0)</f>
        <v>0</v>
      </c>
      <c r="H99" s="42">
        <f>IFERROR((M99+N99)/(I99+J99),0)</f>
        <v>0</v>
      </c>
      <c r="I99" s="12">
        <f t="shared" ref="I99:BG99" si="481">ROUND(SUBTOTAL(9,I94:I98),0)</f>
        <v>0</v>
      </c>
      <c r="J99" s="12">
        <f t="shared" si="481"/>
        <v>0</v>
      </c>
      <c r="K99" s="12">
        <f t="shared" si="481"/>
        <v>0</v>
      </c>
      <c r="L99" s="12">
        <f t="shared" si="481"/>
        <v>0</v>
      </c>
      <c r="M99" s="12">
        <f t="shared" si="481"/>
        <v>0</v>
      </c>
      <c r="N99" s="12">
        <f t="shared" si="481"/>
        <v>0</v>
      </c>
      <c r="O99" s="12">
        <f t="shared" si="481"/>
        <v>0</v>
      </c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>
        <f t="shared" si="481"/>
        <v>0</v>
      </c>
      <c r="AG99" s="12">
        <f t="shared" si="481"/>
        <v>0</v>
      </c>
      <c r="AH99" s="12">
        <f t="shared" si="481"/>
        <v>0</v>
      </c>
      <c r="AI99" s="12">
        <f t="shared" si="481"/>
        <v>0</v>
      </c>
      <c r="AJ99" s="12">
        <f t="shared" si="481"/>
        <v>0</v>
      </c>
      <c r="AK99" s="12">
        <f t="shared" si="481"/>
        <v>0</v>
      </c>
      <c r="AL99" s="12">
        <f t="shared" si="481"/>
        <v>0</v>
      </c>
      <c r="AM99" s="12">
        <f t="shared" si="481"/>
        <v>0</v>
      </c>
      <c r="AN99" s="12">
        <f t="shared" si="481"/>
        <v>0</v>
      </c>
      <c r="AO99" s="12">
        <f t="shared" si="481"/>
        <v>0</v>
      </c>
      <c r="AP99" s="12">
        <f t="shared" si="481"/>
        <v>0</v>
      </c>
      <c r="AQ99" s="12">
        <f t="shared" si="481"/>
        <v>0</v>
      </c>
      <c r="AR99" s="12">
        <f t="shared" si="481"/>
        <v>0</v>
      </c>
      <c r="AS99" s="12">
        <f t="shared" si="481"/>
        <v>0</v>
      </c>
      <c r="AT99" s="12">
        <f t="shared" si="481"/>
        <v>0</v>
      </c>
      <c r="AU99" s="12">
        <f t="shared" si="481"/>
        <v>0</v>
      </c>
      <c r="AV99" s="12">
        <f t="shared" si="481"/>
        <v>0</v>
      </c>
      <c r="AW99" s="12">
        <f t="shared" si="481"/>
        <v>0</v>
      </c>
      <c r="AX99" s="12">
        <f t="shared" si="481"/>
        <v>0</v>
      </c>
      <c r="AY99" s="12">
        <f t="shared" si="481"/>
        <v>0</v>
      </c>
      <c r="AZ99" s="12">
        <f t="shared" si="481"/>
        <v>0</v>
      </c>
      <c r="BA99" s="12">
        <f t="shared" si="481"/>
        <v>0</v>
      </c>
      <c r="BB99" s="12">
        <f t="shared" si="481"/>
        <v>0</v>
      </c>
      <c r="BC99" s="12">
        <f t="shared" si="481"/>
        <v>0</v>
      </c>
      <c r="BD99" s="12">
        <f t="shared" si="481"/>
        <v>0</v>
      </c>
      <c r="BE99" s="12">
        <f t="shared" si="481"/>
        <v>0</v>
      </c>
      <c r="BF99" s="12">
        <f t="shared" si="481"/>
        <v>0</v>
      </c>
      <c r="BG99" s="12">
        <f t="shared" si="481"/>
        <v>0</v>
      </c>
    </row>
    <row r="100" spans="1:59" ht="17.25" customHeight="1" x14ac:dyDescent="0.25">
      <c r="A100" s="37"/>
      <c r="B100" s="25"/>
      <c r="C100" s="55"/>
      <c r="D100" s="137"/>
      <c r="E100" s="137"/>
      <c r="F100" s="137"/>
      <c r="G100" s="136"/>
      <c r="H100" s="136"/>
      <c r="I100" s="55">
        <f>IFERROR(ROUND((D100*E100),0),0)</f>
        <v>0</v>
      </c>
      <c r="J100" s="55">
        <f>IFERROR(ROUND((D100*F100),0),0)</f>
        <v>0</v>
      </c>
      <c r="K100" s="55">
        <f>IFERROR(ROUND(I100*G100,2),0)</f>
        <v>0</v>
      </c>
      <c r="L100" s="55">
        <f>IFERROR(ROUND(J100*G100,2),0)</f>
        <v>0</v>
      </c>
      <c r="M100" s="55">
        <f>IFERROR(ROUND(I100*H100,2),0)</f>
        <v>0</v>
      </c>
      <c r="N100" s="55">
        <f>IFERROR(ROUND(J100*H100,2),0)</f>
        <v>0</v>
      </c>
      <c r="O100" s="55"/>
      <c r="P100" s="71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158">
        <f>ROUND(SUM(Q100:AB100),2)</f>
        <v>0</v>
      </c>
      <c r="AD100" s="158">
        <f>ROUND((E100+F100)-AC100,2)</f>
        <v>0</v>
      </c>
      <c r="AE100" s="158"/>
      <c r="AF100" s="56">
        <f>IFERROR(ROUND((($D100*$Q100)*$G100),2),0)</f>
        <v>0</v>
      </c>
      <c r="AG100" s="56">
        <f>IFERROR(ROUND((($D100*$Q100)*$H100),2),0)</f>
        <v>0</v>
      </c>
      <c r="AH100" s="56">
        <f>IFERROR(ROUND((($D100*$R100)*$G100),2),0)</f>
        <v>0</v>
      </c>
      <c r="AI100" s="56">
        <f>IFERROR(ROUND((($D100*$R100)*$H100),2),0)</f>
        <v>0</v>
      </c>
      <c r="AJ100" s="56">
        <f>IFERROR(ROUND((($D100*$S100)*$G100),2),0)</f>
        <v>0</v>
      </c>
      <c r="AK100" s="56">
        <f>IFERROR(ROUND((($D100*$S100)*$H100),2),0)</f>
        <v>0</v>
      </c>
      <c r="AL100" s="56">
        <f>IFERROR(ROUND((($D100*$T100)*$G100),2),0)</f>
        <v>0</v>
      </c>
      <c r="AM100" s="56">
        <f>IFERROR(ROUND((($D100*$T100)*$H100),2),0)</f>
        <v>0</v>
      </c>
      <c r="AN100" s="56">
        <f>IFERROR(ROUND((($D100*$U100)*$G100),2),0)</f>
        <v>0</v>
      </c>
      <c r="AO100" s="56">
        <f>IFERROR(ROUND((($D100*$U100)*$H100),2),0)</f>
        <v>0</v>
      </c>
      <c r="AP100" s="56">
        <f>IFERROR(ROUND((($D100*$V100)*$G100),2),0)</f>
        <v>0</v>
      </c>
      <c r="AQ100" s="56">
        <f>IFERROR(ROUND((($D100*$V100)*$H100),2),0)</f>
        <v>0</v>
      </c>
      <c r="AR100" s="56">
        <f>IFERROR(ROUND((($D100*$W100)*$G100),2),0)</f>
        <v>0</v>
      </c>
      <c r="AS100" s="56">
        <f>IFERROR(ROUND((($D100*$W100)*$H100),2),0)</f>
        <v>0</v>
      </c>
      <c r="AT100" s="56">
        <f>IFERROR(ROUND((($D100*$X100)*$G100),2),0)</f>
        <v>0</v>
      </c>
      <c r="AU100" s="56">
        <f>IFERROR(ROUND((($D100*$X100)*$H100),2),0)</f>
        <v>0</v>
      </c>
      <c r="AV100" s="56">
        <f>IFERROR(ROUND((($D100*$Y100)*$G100),2),0)</f>
        <v>0</v>
      </c>
      <c r="AW100" s="56">
        <f>IFERROR(ROUND((($D100*$Y100)*$H100),2),0)</f>
        <v>0</v>
      </c>
      <c r="AX100" s="56">
        <f>IFERROR(ROUND((($D100*$Z100)*$G100),2),0)</f>
        <v>0</v>
      </c>
      <c r="AY100" s="56">
        <f>IFERROR(ROUND((($D100*$Z100)*$H100),2),0)</f>
        <v>0</v>
      </c>
      <c r="AZ100" s="56">
        <f>IFERROR(ROUND((($D100*$AA100)*$G100),2),0)</f>
        <v>0</v>
      </c>
      <c r="BA100" s="56">
        <f>IFERROR(ROUND((($D100*$AA100)*$H100),2),0)</f>
        <v>0</v>
      </c>
      <c r="BB100" s="56">
        <f>IFERROR(ROUND((($D100*$AB100)*$G100),2),0)</f>
        <v>0</v>
      </c>
      <c r="BC100" s="56">
        <f>IFERROR(ROUND((($D100*$AB100)*$H100),2),0)</f>
        <v>0</v>
      </c>
      <c r="BD100" s="158">
        <f>ROUND(AF100+AH100+AJ100+AL100+AN100+AP100+AR100+AT100+AV100+AX100+AZ100+BB100,2)</f>
        <v>0</v>
      </c>
      <c r="BE100" s="158">
        <f>ROUND(AG100+AI100+AK100+AM100+AO100+AQ100+AS100+AU100+AW100+AY100+BA100+BC100,2)</f>
        <v>0</v>
      </c>
      <c r="BF100" s="158">
        <f>ROUND((K100+L100)-BD100,2)</f>
        <v>0</v>
      </c>
      <c r="BG100" s="158">
        <f>ROUND((M100+N100)-BE100,2)</f>
        <v>0</v>
      </c>
    </row>
    <row r="101" spans="1:59" s="36" customFormat="1" ht="18" customHeight="1" x14ac:dyDescent="0.25">
      <c r="A101" s="58"/>
      <c r="B101" s="40" t="s">
        <v>84</v>
      </c>
      <c r="C101" s="47"/>
      <c r="D101" s="138"/>
      <c r="E101" s="138"/>
      <c r="F101" s="138"/>
      <c r="G101" s="42">
        <f>IFERROR((K101+L101)/(I101+J101),0)</f>
        <v>0.5</v>
      </c>
      <c r="H101" s="42">
        <f>IFERROR((M101+N101)/(I101+J101),0)</f>
        <v>0.5</v>
      </c>
      <c r="I101" s="12">
        <f>ROUND(SUBTOTAL(9,I9:I100),0)</f>
        <v>1000</v>
      </c>
      <c r="J101" s="12">
        <f t="shared" ref="J101:BG101" si="482">ROUND(SUBTOTAL(9,J9:J100),0)</f>
        <v>1000</v>
      </c>
      <c r="K101" s="12">
        <f t="shared" si="482"/>
        <v>1000</v>
      </c>
      <c r="L101" s="12">
        <f t="shared" si="482"/>
        <v>0</v>
      </c>
      <c r="M101" s="12">
        <f t="shared" si="482"/>
        <v>0</v>
      </c>
      <c r="N101" s="12">
        <f t="shared" si="482"/>
        <v>1000</v>
      </c>
      <c r="O101" s="12">
        <f t="shared" si="482"/>
        <v>0</v>
      </c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>
        <f t="shared" si="482"/>
        <v>1000</v>
      </c>
      <c r="AG101" s="12">
        <f t="shared" si="482"/>
        <v>1000</v>
      </c>
      <c r="AH101" s="12">
        <f t="shared" si="482"/>
        <v>0</v>
      </c>
      <c r="AI101" s="12">
        <f t="shared" si="482"/>
        <v>0</v>
      </c>
      <c r="AJ101" s="12">
        <f t="shared" si="482"/>
        <v>0</v>
      </c>
      <c r="AK101" s="12">
        <f t="shared" si="482"/>
        <v>0</v>
      </c>
      <c r="AL101" s="12">
        <f t="shared" si="482"/>
        <v>0</v>
      </c>
      <c r="AM101" s="12">
        <f t="shared" si="482"/>
        <v>0</v>
      </c>
      <c r="AN101" s="12">
        <f t="shared" si="482"/>
        <v>0</v>
      </c>
      <c r="AO101" s="12">
        <f t="shared" si="482"/>
        <v>0</v>
      </c>
      <c r="AP101" s="12">
        <f t="shared" si="482"/>
        <v>0</v>
      </c>
      <c r="AQ101" s="12">
        <f t="shared" si="482"/>
        <v>0</v>
      </c>
      <c r="AR101" s="12">
        <f t="shared" si="482"/>
        <v>0</v>
      </c>
      <c r="AS101" s="12">
        <f t="shared" si="482"/>
        <v>0</v>
      </c>
      <c r="AT101" s="12">
        <f t="shared" si="482"/>
        <v>0</v>
      </c>
      <c r="AU101" s="12">
        <f t="shared" si="482"/>
        <v>0</v>
      </c>
      <c r="AV101" s="12">
        <f t="shared" si="482"/>
        <v>0</v>
      </c>
      <c r="AW101" s="12">
        <f t="shared" si="482"/>
        <v>0</v>
      </c>
      <c r="AX101" s="12">
        <f t="shared" si="482"/>
        <v>0</v>
      </c>
      <c r="AY101" s="12">
        <f t="shared" si="482"/>
        <v>0</v>
      </c>
      <c r="AZ101" s="12">
        <f t="shared" si="482"/>
        <v>0</v>
      </c>
      <c r="BA101" s="12">
        <f t="shared" si="482"/>
        <v>0</v>
      </c>
      <c r="BB101" s="12">
        <f t="shared" si="482"/>
        <v>0</v>
      </c>
      <c r="BC101" s="12">
        <f t="shared" si="482"/>
        <v>0</v>
      </c>
      <c r="BD101" s="12">
        <f t="shared" si="482"/>
        <v>1000</v>
      </c>
      <c r="BE101" s="12">
        <f t="shared" si="482"/>
        <v>1000</v>
      </c>
      <c r="BF101" s="12">
        <f t="shared" si="482"/>
        <v>0</v>
      </c>
      <c r="BG101" s="12">
        <f t="shared" si="482"/>
        <v>0</v>
      </c>
    </row>
    <row r="102" spans="1:59" ht="18" customHeight="1" x14ac:dyDescent="0.25">
      <c r="A102" s="70"/>
      <c r="B102" s="38"/>
      <c r="C102" s="55"/>
      <c r="D102" s="137"/>
      <c r="E102" s="137"/>
      <c r="F102" s="137"/>
      <c r="G102" s="136"/>
      <c r="H102" s="136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  <c r="AV102" s="55"/>
      <c r="AW102" s="55"/>
      <c r="AX102" s="55"/>
      <c r="AY102" s="55"/>
      <c r="AZ102" s="55"/>
      <c r="BA102" s="55"/>
      <c r="BB102" s="55"/>
      <c r="BC102" s="55"/>
      <c r="BD102" s="55"/>
      <c r="BE102" s="55"/>
      <c r="BF102" s="55"/>
      <c r="BG102" s="55"/>
    </row>
    <row r="103" spans="1:59" s="36" customFormat="1" ht="18" customHeight="1" x14ac:dyDescent="0.25">
      <c r="A103" s="39"/>
      <c r="B103" s="40" t="s">
        <v>85</v>
      </c>
      <c r="C103" s="43"/>
      <c r="D103" s="145" t="s">
        <v>36</v>
      </c>
      <c r="E103" s="145"/>
      <c r="F103" s="148">
        <f>'Summary Budget'!C16</f>
        <v>83.183099999999996</v>
      </c>
      <c r="G103" s="42">
        <f>IFERROR((K103+L103)/(I103+J103),0)</f>
        <v>0.5</v>
      </c>
      <c r="H103" s="42">
        <f>IFERROR((M103+N103)/(I103+J103),0)</f>
        <v>0.5</v>
      </c>
      <c r="I103" s="47">
        <f>IFERROR(ROUND(I101/$F$103,0),0)</f>
        <v>12</v>
      </c>
      <c r="J103" s="47">
        <f t="shared" ref="J103:BG103" si="483">IFERROR(ROUND(J101/$F$103,0),0)</f>
        <v>12</v>
      </c>
      <c r="K103" s="47">
        <f t="shared" si="483"/>
        <v>12</v>
      </c>
      <c r="L103" s="47">
        <f t="shared" si="483"/>
        <v>0</v>
      </c>
      <c r="M103" s="47">
        <f t="shared" si="483"/>
        <v>0</v>
      </c>
      <c r="N103" s="47">
        <f t="shared" si="483"/>
        <v>12</v>
      </c>
      <c r="O103" s="47">
        <f t="shared" si="483"/>
        <v>0</v>
      </c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>
        <f t="shared" si="483"/>
        <v>12</v>
      </c>
      <c r="AG103" s="47">
        <f t="shared" si="483"/>
        <v>12</v>
      </c>
      <c r="AH103" s="47">
        <f t="shared" si="483"/>
        <v>0</v>
      </c>
      <c r="AI103" s="47">
        <f t="shared" si="483"/>
        <v>0</v>
      </c>
      <c r="AJ103" s="47">
        <f t="shared" si="483"/>
        <v>0</v>
      </c>
      <c r="AK103" s="47">
        <f t="shared" si="483"/>
        <v>0</v>
      </c>
      <c r="AL103" s="47">
        <f t="shared" si="483"/>
        <v>0</v>
      </c>
      <c r="AM103" s="47">
        <f t="shared" si="483"/>
        <v>0</v>
      </c>
      <c r="AN103" s="47">
        <f t="shared" si="483"/>
        <v>0</v>
      </c>
      <c r="AO103" s="47">
        <f t="shared" si="483"/>
        <v>0</v>
      </c>
      <c r="AP103" s="47">
        <f t="shared" si="483"/>
        <v>0</v>
      </c>
      <c r="AQ103" s="47">
        <f t="shared" si="483"/>
        <v>0</v>
      </c>
      <c r="AR103" s="47">
        <f t="shared" si="483"/>
        <v>0</v>
      </c>
      <c r="AS103" s="47">
        <f t="shared" si="483"/>
        <v>0</v>
      </c>
      <c r="AT103" s="47">
        <f t="shared" si="483"/>
        <v>0</v>
      </c>
      <c r="AU103" s="47">
        <f t="shared" si="483"/>
        <v>0</v>
      </c>
      <c r="AV103" s="47">
        <f t="shared" si="483"/>
        <v>0</v>
      </c>
      <c r="AW103" s="47">
        <f t="shared" si="483"/>
        <v>0</v>
      </c>
      <c r="AX103" s="47">
        <f t="shared" si="483"/>
        <v>0</v>
      </c>
      <c r="AY103" s="47">
        <f t="shared" si="483"/>
        <v>0</v>
      </c>
      <c r="AZ103" s="47">
        <f t="shared" si="483"/>
        <v>0</v>
      </c>
      <c r="BA103" s="47">
        <f t="shared" si="483"/>
        <v>0</v>
      </c>
      <c r="BB103" s="47">
        <f t="shared" si="483"/>
        <v>0</v>
      </c>
      <c r="BC103" s="47">
        <f t="shared" si="483"/>
        <v>0</v>
      </c>
      <c r="BD103" s="47">
        <f t="shared" si="483"/>
        <v>12</v>
      </c>
      <c r="BE103" s="47">
        <f t="shared" si="483"/>
        <v>12</v>
      </c>
      <c r="BF103" s="47">
        <f t="shared" si="483"/>
        <v>0</v>
      </c>
      <c r="BG103" s="47">
        <f t="shared" si="483"/>
        <v>0</v>
      </c>
    </row>
    <row r="104" spans="1:59" s="69" customFormat="1" ht="18" customHeight="1" x14ac:dyDescent="0.25">
      <c r="A104" s="62"/>
      <c r="B104" s="63"/>
      <c r="C104" s="64"/>
      <c r="D104" s="146"/>
      <c r="E104" s="146"/>
      <c r="F104" s="146"/>
      <c r="G104" s="67"/>
      <c r="H104" s="67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</row>
    <row r="105" spans="1:59" ht="18" customHeight="1" x14ac:dyDescent="0.25">
      <c r="A105" s="44"/>
      <c r="B105" s="45" t="s">
        <v>38</v>
      </c>
      <c r="F105" s="35"/>
      <c r="G105" s="135"/>
      <c r="H105" s="135"/>
      <c r="I105" s="34"/>
      <c r="J105" s="34"/>
      <c r="K105" s="35"/>
      <c r="L105" s="35"/>
      <c r="M105" s="35"/>
      <c r="N105" s="35"/>
      <c r="O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</row>
    <row r="108" spans="1:59" ht="18" customHeight="1" x14ac:dyDescent="0.25">
      <c r="B108" s="36"/>
    </row>
    <row r="111" spans="1:59" ht="18" customHeight="1" x14ac:dyDescent="0.25">
      <c r="B111" s="36"/>
    </row>
    <row r="112" spans="1:59" ht="18" customHeight="1" x14ac:dyDescent="0.25">
      <c r="B112" s="36"/>
    </row>
  </sheetData>
  <autoFilter ref="A8:BG101"/>
  <mergeCells count="18">
    <mergeCell ref="I7:J7"/>
    <mergeCell ref="K7:L7"/>
    <mergeCell ref="M7:N7"/>
    <mergeCell ref="AN7:AO7"/>
    <mergeCell ref="Q7:AD7"/>
    <mergeCell ref="AF7:AG7"/>
    <mergeCell ref="AH7:AI7"/>
    <mergeCell ref="AJ7:AK7"/>
    <mergeCell ref="AL7:AM7"/>
    <mergeCell ref="BB7:BC7"/>
    <mergeCell ref="BD7:BE7"/>
    <mergeCell ref="BF7:BG7"/>
    <mergeCell ref="AP7:AQ7"/>
    <mergeCell ref="AR7:AS7"/>
    <mergeCell ref="AT7:AU7"/>
    <mergeCell ref="AV7:AW7"/>
    <mergeCell ref="AX7:AY7"/>
    <mergeCell ref="AZ7:BA7"/>
  </mergeCells>
  <pageMargins left="0.7" right="0.7" top="0.75" bottom="0.75" header="0.3" footer="0.3"/>
  <pageSetup paperSize="9" scale="49" fitToHeight="0" orientation="landscape" r:id="rId1"/>
  <headerFooter>
    <oddHeader xml:space="preserve">&amp;R    Annexure-3 </oddHeader>
    <oddFooter>Page &amp;P of &amp;N</oddFooter>
  </headerFooter>
  <rowBreaks count="1" manualBreakCount="1">
    <brk id="14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8"/>
  <sheetViews>
    <sheetView view="pageBreakPreview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22" sqref="C22"/>
    </sheetView>
  </sheetViews>
  <sheetFormatPr defaultColWidth="9.28515625" defaultRowHeight="12.75" x14ac:dyDescent="0.25"/>
  <cols>
    <col min="1" max="1" width="3.28515625" style="89" customWidth="1"/>
    <col min="2" max="2" width="62.42578125" style="90" customWidth="1"/>
    <col min="3" max="3" width="29.7109375" style="90" customWidth="1"/>
    <col min="4" max="4" width="13.28515625" style="91" customWidth="1"/>
    <col min="5" max="5" width="8.140625" style="91" customWidth="1"/>
    <col min="6" max="11" width="5.5703125" style="84" customWidth="1"/>
    <col min="12" max="20" width="6.42578125" style="84" customWidth="1"/>
    <col min="21" max="21" width="11.140625" style="96" customWidth="1"/>
    <col min="22" max="22" width="10.140625" style="151" customWidth="1"/>
    <col min="23" max="23" width="10.5703125" style="91" customWidth="1"/>
    <col min="24" max="34" width="10.5703125" style="84" customWidth="1"/>
    <col min="35" max="38" width="6.42578125" style="84" customWidth="1"/>
    <col min="39" max="39" width="11.140625" style="96" customWidth="1"/>
    <col min="40" max="46" width="9.28515625" style="85" customWidth="1"/>
    <col min="47" max="47" width="10.28515625" style="85" customWidth="1"/>
    <col min="48" max="48" width="12.7109375" style="85" customWidth="1"/>
    <col min="49" max="49" width="9.28515625" style="85" customWidth="1"/>
    <col min="50" max="50" width="11.140625" style="91" customWidth="1"/>
    <col min="51" max="51" width="10.7109375" style="84" customWidth="1"/>
    <col min="52" max="52" width="11" style="84" customWidth="1"/>
    <col min="53" max="53" width="10.85546875" style="84" customWidth="1"/>
    <col min="54" max="54" width="10" style="84" customWidth="1"/>
    <col min="55" max="55" width="10.28515625" style="84" customWidth="1"/>
    <col min="56" max="58" width="10.42578125" style="84" customWidth="1"/>
    <col min="59" max="59" width="10.85546875" style="84" customWidth="1"/>
    <col min="60" max="60" width="11.42578125" style="84" customWidth="1"/>
    <col min="61" max="65" width="8.7109375" style="84" customWidth="1"/>
    <col min="66" max="66" width="8.7109375" style="96" customWidth="1"/>
    <col min="67" max="73" width="8.7109375" style="85" customWidth="1"/>
    <col min="74" max="74" width="10.5703125" style="85" customWidth="1"/>
    <col min="75" max="75" width="11.42578125" style="85" customWidth="1"/>
    <col min="76" max="16384" width="9.28515625" style="85"/>
  </cols>
  <sheetData>
    <row r="1" spans="1:75" x14ac:dyDescent="0.25">
      <c r="A1" s="81"/>
      <c r="B1" s="82" t="s">
        <v>86</v>
      </c>
      <c r="C1" s="82"/>
      <c r="D1" s="83"/>
      <c r="E1" s="83"/>
      <c r="W1" s="178" t="s">
        <v>3</v>
      </c>
      <c r="X1" s="179"/>
      <c r="Y1" s="178" t="s">
        <v>4</v>
      </c>
      <c r="Z1" s="179"/>
      <c r="AA1" s="178" t="s">
        <v>5</v>
      </c>
      <c r="AB1" s="179"/>
      <c r="AC1" s="178" t="s">
        <v>6</v>
      </c>
      <c r="AD1" s="179"/>
      <c r="AE1" s="178" t="s">
        <v>7</v>
      </c>
      <c r="AF1" s="179"/>
      <c r="AG1" s="178" t="s">
        <v>8</v>
      </c>
      <c r="AH1" s="179"/>
      <c r="AI1" s="178" t="s">
        <v>9</v>
      </c>
      <c r="AJ1" s="179"/>
      <c r="AK1" s="178" t="s">
        <v>10</v>
      </c>
      <c r="AL1" s="179"/>
      <c r="AM1" s="178" t="s">
        <v>11</v>
      </c>
      <c r="AN1" s="179"/>
      <c r="AO1" s="178" t="s">
        <v>12</v>
      </c>
      <c r="AP1" s="179"/>
      <c r="AQ1" s="178" t="s">
        <v>13</v>
      </c>
      <c r="AR1" s="179"/>
      <c r="AS1" s="178" t="s">
        <v>14</v>
      </c>
      <c r="AT1" s="179"/>
      <c r="AU1" s="178" t="s">
        <v>97</v>
      </c>
      <c r="AV1" s="179"/>
      <c r="AW1" s="126"/>
      <c r="AX1" s="178" t="s">
        <v>3</v>
      </c>
      <c r="AY1" s="179"/>
      <c r="AZ1" s="178" t="s">
        <v>4</v>
      </c>
      <c r="BA1" s="179"/>
      <c r="BB1" s="178" t="s">
        <v>5</v>
      </c>
      <c r="BC1" s="179"/>
      <c r="BD1" s="178" t="s">
        <v>6</v>
      </c>
      <c r="BE1" s="179"/>
      <c r="BF1" s="178" t="s">
        <v>7</v>
      </c>
      <c r="BG1" s="179"/>
      <c r="BH1" s="178" t="s">
        <v>8</v>
      </c>
      <c r="BI1" s="179"/>
      <c r="BJ1" s="178" t="s">
        <v>9</v>
      </c>
      <c r="BK1" s="179"/>
      <c r="BL1" s="178" t="s">
        <v>10</v>
      </c>
      <c r="BM1" s="179"/>
      <c r="BN1" s="178" t="s">
        <v>11</v>
      </c>
      <c r="BO1" s="179"/>
      <c r="BP1" s="178" t="s">
        <v>12</v>
      </c>
      <c r="BQ1" s="179"/>
      <c r="BR1" s="178" t="s">
        <v>13</v>
      </c>
      <c r="BS1" s="179"/>
      <c r="BT1" s="178" t="s">
        <v>14</v>
      </c>
      <c r="BU1" s="179"/>
      <c r="BV1" s="178" t="s">
        <v>98</v>
      </c>
      <c r="BW1" s="179"/>
    </row>
    <row r="2" spans="1:75" s="95" customFormat="1" ht="50.25" customHeight="1" x14ac:dyDescent="0.25">
      <c r="A2" s="128" t="s">
        <v>96</v>
      </c>
      <c r="B2" s="108" t="s">
        <v>87</v>
      </c>
      <c r="C2" s="108" t="s">
        <v>88</v>
      </c>
      <c r="D2" s="86" t="s">
        <v>89</v>
      </c>
      <c r="E2" s="86" t="s">
        <v>100</v>
      </c>
      <c r="F2" s="112" t="s">
        <v>3</v>
      </c>
      <c r="G2" s="112" t="s">
        <v>4</v>
      </c>
      <c r="H2" s="112" t="s">
        <v>5</v>
      </c>
      <c r="I2" s="112" t="s">
        <v>6</v>
      </c>
      <c r="J2" s="112" t="s">
        <v>7</v>
      </c>
      <c r="K2" s="112" t="s">
        <v>8</v>
      </c>
      <c r="L2" s="112" t="s">
        <v>9</v>
      </c>
      <c r="M2" s="112" t="s">
        <v>10</v>
      </c>
      <c r="N2" s="112" t="s">
        <v>11</v>
      </c>
      <c r="O2" s="112" t="s">
        <v>12</v>
      </c>
      <c r="P2" s="112" t="s">
        <v>13</v>
      </c>
      <c r="Q2" s="112" t="s">
        <v>14</v>
      </c>
      <c r="R2" s="112" t="s">
        <v>90</v>
      </c>
      <c r="S2" s="112" t="s">
        <v>91</v>
      </c>
      <c r="T2" s="112" t="s">
        <v>92</v>
      </c>
      <c r="U2" s="94" t="s">
        <v>93</v>
      </c>
      <c r="V2" s="152" t="s">
        <v>16</v>
      </c>
      <c r="W2" s="12" t="s">
        <v>21</v>
      </c>
      <c r="X2" s="12" t="s">
        <v>22</v>
      </c>
      <c r="Y2" s="12" t="str">
        <f>W2</f>
        <v>WorldFish</v>
      </c>
      <c r="Z2" s="12" t="str">
        <f>X2</f>
        <v>Sub-Grantee</v>
      </c>
      <c r="AA2" s="12" t="str">
        <f t="shared" ref="AA2:AV2" si="0">Y2</f>
        <v>WorldFish</v>
      </c>
      <c r="AB2" s="12" t="str">
        <f t="shared" si="0"/>
        <v>Sub-Grantee</v>
      </c>
      <c r="AC2" s="12" t="str">
        <f t="shared" si="0"/>
        <v>WorldFish</v>
      </c>
      <c r="AD2" s="12" t="str">
        <f t="shared" si="0"/>
        <v>Sub-Grantee</v>
      </c>
      <c r="AE2" s="12" t="str">
        <f t="shared" si="0"/>
        <v>WorldFish</v>
      </c>
      <c r="AF2" s="12" t="str">
        <f t="shared" si="0"/>
        <v>Sub-Grantee</v>
      </c>
      <c r="AG2" s="12" t="str">
        <f t="shared" si="0"/>
        <v>WorldFish</v>
      </c>
      <c r="AH2" s="12" t="str">
        <f t="shared" si="0"/>
        <v>Sub-Grantee</v>
      </c>
      <c r="AI2" s="12" t="str">
        <f t="shared" si="0"/>
        <v>WorldFish</v>
      </c>
      <c r="AJ2" s="12" t="str">
        <f t="shared" si="0"/>
        <v>Sub-Grantee</v>
      </c>
      <c r="AK2" s="12" t="str">
        <f t="shared" si="0"/>
        <v>WorldFish</v>
      </c>
      <c r="AL2" s="12" t="str">
        <f t="shared" si="0"/>
        <v>Sub-Grantee</v>
      </c>
      <c r="AM2" s="12" t="str">
        <f t="shared" si="0"/>
        <v>WorldFish</v>
      </c>
      <c r="AN2" s="12" t="str">
        <f t="shared" si="0"/>
        <v>Sub-Grantee</v>
      </c>
      <c r="AO2" s="12" t="str">
        <f t="shared" si="0"/>
        <v>WorldFish</v>
      </c>
      <c r="AP2" s="12" t="str">
        <f t="shared" si="0"/>
        <v>Sub-Grantee</v>
      </c>
      <c r="AQ2" s="12" t="str">
        <f t="shared" si="0"/>
        <v>WorldFish</v>
      </c>
      <c r="AR2" s="12" t="str">
        <f t="shared" si="0"/>
        <v>Sub-Grantee</v>
      </c>
      <c r="AS2" s="12" t="str">
        <f t="shared" si="0"/>
        <v>WorldFish</v>
      </c>
      <c r="AT2" s="12" t="str">
        <f t="shared" si="0"/>
        <v>Sub-Grantee</v>
      </c>
      <c r="AU2" s="12" t="str">
        <f t="shared" si="0"/>
        <v>WorldFish</v>
      </c>
      <c r="AV2" s="12" t="str">
        <f t="shared" si="0"/>
        <v>Sub-Grantee</v>
      </c>
      <c r="AW2" s="12" t="s">
        <v>99</v>
      </c>
      <c r="AX2" s="111" t="s">
        <v>21</v>
      </c>
      <c r="AY2" s="111" t="s">
        <v>22</v>
      </c>
      <c r="AZ2" s="111" t="str">
        <f>AX2</f>
        <v>WorldFish</v>
      </c>
      <c r="BA2" s="111" t="str">
        <f>AY2</f>
        <v>Sub-Grantee</v>
      </c>
      <c r="BB2" s="111" t="str">
        <f t="shared" ref="BB2" si="1">AZ2</f>
        <v>WorldFish</v>
      </c>
      <c r="BC2" s="111" t="str">
        <f t="shared" ref="BC2" si="2">BA2</f>
        <v>Sub-Grantee</v>
      </c>
      <c r="BD2" s="111" t="str">
        <f t="shared" ref="BD2" si="3">BB2</f>
        <v>WorldFish</v>
      </c>
      <c r="BE2" s="111" t="str">
        <f t="shared" ref="BE2" si="4">BC2</f>
        <v>Sub-Grantee</v>
      </c>
      <c r="BF2" s="111" t="str">
        <f t="shared" ref="BF2" si="5">BD2</f>
        <v>WorldFish</v>
      </c>
      <c r="BG2" s="111" t="str">
        <f t="shared" ref="BG2" si="6">BE2</f>
        <v>Sub-Grantee</v>
      </c>
      <c r="BH2" s="111" t="str">
        <f t="shared" ref="BH2" si="7">BF2</f>
        <v>WorldFish</v>
      </c>
      <c r="BI2" s="111" t="str">
        <f t="shared" ref="BI2" si="8">BG2</f>
        <v>Sub-Grantee</v>
      </c>
      <c r="BJ2" s="111" t="str">
        <f t="shared" ref="BJ2" si="9">BH2</f>
        <v>WorldFish</v>
      </c>
      <c r="BK2" s="111" t="str">
        <f t="shared" ref="BK2" si="10">BI2</f>
        <v>Sub-Grantee</v>
      </c>
      <c r="BL2" s="111" t="str">
        <f t="shared" ref="BL2" si="11">BJ2</f>
        <v>WorldFish</v>
      </c>
      <c r="BM2" s="111" t="str">
        <f t="shared" ref="BM2" si="12">BK2</f>
        <v>Sub-Grantee</v>
      </c>
      <c r="BN2" s="111" t="str">
        <f t="shared" ref="BN2" si="13">BL2</f>
        <v>WorldFish</v>
      </c>
      <c r="BO2" s="111" t="str">
        <f t="shared" ref="BO2" si="14">BM2</f>
        <v>Sub-Grantee</v>
      </c>
      <c r="BP2" s="111" t="str">
        <f t="shared" ref="BP2" si="15">BN2</f>
        <v>WorldFish</v>
      </c>
      <c r="BQ2" s="111" t="str">
        <f t="shared" ref="BQ2" si="16">BO2</f>
        <v>Sub-Grantee</v>
      </c>
      <c r="BR2" s="111" t="str">
        <f t="shared" ref="BR2" si="17">BP2</f>
        <v>WorldFish</v>
      </c>
      <c r="BS2" s="111" t="str">
        <f t="shared" ref="BS2" si="18">BQ2</f>
        <v>Sub-Grantee</v>
      </c>
      <c r="BT2" s="111" t="str">
        <f t="shared" ref="BT2" si="19">BR2</f>
        <v>WorldFish</v>
      </c>
      <c r="BU2" s="111" t="str">
        <f t="shared" ref="BU2" si="20">BS2</f>
        <v>Sub-Grantee</v>
      </c>
      <c r="BV2" s="111" t="str">
        <f t="shared" ref="BV2" si="21">BT2</f>
        <v>WorldFish</v>
      </c>
      <c r="BW2" s="111" t="str">
        <f t="shared" ref="BW2" si="22">BU2</f>
        <v>Sub-Grantee</v>
      </c>
    </row>
    <row r="3" spans="1:75" s="88" customFormat="1" x14ac:dyDescent="0.25">
      <c r="A3" s="129" t="s">
        <v>26</v>
      </c>
      <c r="B3" s="115"/>
      <c r="C3" s="125"/>
      <c r="D3" s="116"/>
      <c r="E3" s="93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87"/>
      <c r="S3" s="87"/>
      <c r="T3" s="87"/>
      <c r="U3" s="97"/>
      <c r="V3" s="153">
        <f>ROUND(E3-SUM(F3:T3),2)</f>
        <v>0</v>
      </c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1">
        <f>ROUND(W3+Y3+AA3+AC3+AE3+AG3+AI3+AK3+AM3+AO3+AQ3+AS3,0)</f>
        <v>0</v>
      </c>
      <c r="AV3" s="101">
        <f>ROUND(X3+Z3+AB3+AD3+AF3+AH3+AJ3+AL3+AN3+AP3+AR3+AT3,0)</f>
        <v>0</v>
      </c>
      <c r="AW3" s="110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09"/>
      <c r="BP3" s="109"/>
      <c r="BQ3" s="109"/>
      <c r="BR3" s="109"/>
      <c r="BS3" s="109"/>
      <c r="BT3" s="109"/>
      <c r="BU3" s="109"/>
      <c r="BV3" s="101">
        <f>ROUND(AX3+AZ3+BB3+BD3+BF3+BH3+BJ3+BL3+BN3+BP3+BR3+BT3,0)</f>
        <v>0</v>
      </c>
      <c r="BW3" s="101">
        <f>ROUND(AY3+BA3+BC3+BE3+BG3+BI3+BK3+BM3+BO3+BQ3+BS3+BU3,0)</f>
        <v>0</v>
      </c>
    </row>
    <row r="4" spans="1:75" s="88" customFormat="1" x14ac:dyDescent="0.25">
      <c r="A4" s="129" t="s">
        <v>28</v>
      </c>
      <c r="B4" s="130"/>
      <c r="C4" s="115"/>
      <c r="D4" s="116"/>
      <c r="E4" s="93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87"/>
      <c r="S4" s="87"/>
      <c r="T4" s="87"/>
      <c r="U4" s="97"/>
      <c r="V4" s="153">
        <f t="shared" ref="V4:V29" si="23">ROUND(E4-SUM(F4:T4),2)</f>
        <v>0</v>
      </c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1">
        <f t="shared" ref="AU4:AU29" si="24">ROUND(W4+Y4+AA4+AC4+AE4+AG4+AI4+AK4+AM4+AO4+AQ4+AS4,0)</f>
        <v>0</v>
      </c>
      <c r="AV4" s="101">
        <f t="shared" ref="AV4:AV29" si="25">ROUND(X4+Z4+AB4+AD4+AF4+AH4+AJ4+AL4+AN4+AP4+AR4+AT4,0)</f>
        <v>0</v>
      </c>
      <c r="AW4" s="110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09"/>
      <c r="BP4" s="109"/>
      <c r="BQ4" s="109"/>
      <c r="BR4" s="109"/>
      <c r="BS4" s="109"/>
      <c r="BT4" s="109"/>
      <c r="BU4" s="109"/>
      <c r="BV4" s="101">
        <f t="shared" ref="BV4:BV29" si="26">ROUND(AX4+AZ4+BB4+BD4+BF4+BH4+BJ4+BL4+BN4+BP4+BR4+BT4,0)</f>
        <v>0</v>
      </c>
      <c r="BW4" s="101">
        <f t="shared" ref="BW4:BW29" si="27">ROUND(AY4+BA4+BC4+BE4+BG4+BI4+BK4+BM4+BO4+BQ4+BS4+BU4,0)</f>
        <v>0</v>
      </c>
    </row>
    <row r="5" spans="1:75" s="88" customFormat="1" x14ac:dyDescent="0.25">
      <c r="A5" s="129" t="s">
        <v>29</v>
      </c>
      <c r="B5" s="115"/>
      <c r="C5" s="115"/>
      <c r="D5" s="116"/>
      <c r="E5" s="93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87"/>
      <c r="S5" s="87"/>
      <c r="T5" s="87"/>
      <c r="U5" s="97"/>
      <c r="V5" s="153">
        <f t="shared" si="23"/>
        <v>0</v>
      </c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1">
        <f t="shared" si="24"/>
        <v>0</v>
      </c>
      <c r="AV5" s="101">
        <f t="shared" si="25"/>
        <v>0</v>
      </c>
      <c r="AW5" s="110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1">
        <f t="shared" si="26"/>
        <v>0</v>
      </c>
      <c r="BW5" s="101">
        <f t="shared" si="27"/>
        <v>0</v>
      </c>
    </row>
    <row r="6" spans="1:75" s="88" customFormat="1" x14ac:dyDescent="0.25">
      <c r="A6" s="129" t="s">
        <v>31</v>
      </c>
      <c r="B6" s="115"/>
      <c r="C6" s="115"/>
      <c r="D6" s="116"/>
      <c r="E6" s="93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87"/>
      <c r="S6" s="87"/>
      <c r="T6" s="87"/>
      <c r="U6" s="97"/>
      <c r="V6" s="153">
        <f t="shared" si="23"/>
        <v>0</v>
      </c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1">
        <f t="shared" si="24"/>
        <v>0</v>
      </c>
      <c r="AV6" s="101">
        <f t="shared" si="25"/>
        <v>0</v>
      </c>
      <c r="AW6" s="110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1">
        <f t="shared" si="26"/>
        <v>0</v>
      </c>
      <c r="BW6" s="101">
        <f t="shared" si="27"/>
        <v>0</v>
      </c>
    </row>
    <row r="7" spans="1:75" s="88" customFormat="1" x14ac:dyDescent="0.25">
      <c r="A7" s="129" t="s">
        <v>33</v>
      </c>
      <c r="B7" s="115"/>
      <c r="C7" s="115"/>
      <c r="D7" s="116"/>
      <c r="E7" s="93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87"/>
      <c r="S7" s="87"/>
      <c r="T7" s="87"/>
      <c r="U7" s="97"/>
      <c r="V7" s="153">
        <f t="shared" si="23"/>
        <v>0</v>
      </c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1">
        <f t="shared" si="24"/>
        <v>0</v>
      </c>
      <c r="AV7" s="101">
        <f t="shared" si="25"/>
        <v>0</v>
      </c>
      <c r="AW7" s="110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01">
        <f t="shared" si="26"/>
        <v>0</v>
      </c>
      <c r="BW7" s="101">
        <f t="shared" si="27"/>
        <v>0</v>
      </c>
    </row>
    <row r="8" spans="1:75" s="88" customFormat="1" x14ac:dyDescent="0.25">
      <c r="A8" s="129" t="s">
        <v>126</v>
      </c>
      <c r="B8" s="115"/>
      <c r="C8" s="115"/>
      <c r="D8" s="116"/>
      <c r="E8" s="93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87"/>
      <c r="S8" s="87"/>
      <c r="T8" s="87"/>
      <c r="U8" s="97"/>
      <c r="V8" s="153">
        <f t="shared" si="23"/>
        <v>0</v>
      </c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1">
        <f t="shared" si="24"/>
        <v>0</v>
      </c>
      <c r="AV8" s="101">
        <f t="shared" si="25"/>
        <v>0</v>
      </c>
      <c r="AW8" s="110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1">
        <f t="shared" si="26"/>
        <v>0</v>
      </c>
      <c r="BW8" s="101">
        <f t="shared" si="27"/>
        <v>0</v>
      </c>
    </row>
    <row r="9" spans="1:75" s="88" customFormat="1" x14ac:dyDescent="0.25">
      <c r="A9" s="129" t="s">
        <v>127</v>
      </c>
      <c r="B9" s="115"/>
      <c r="C9" s="115"/>
      <c r="D9" s="116"/>
      <c r="E9" s="93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87"/>
      <c r="S9" s="87"/>
      <c r="T9" s="87"/>
      <c r="U9" s="97"/>
      <c r="V9" s="153">
        <f t="shared" si="23"/>
        <v>0</v>
      </c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1">
        <f t="shared" si="24"/>
        <v>0</v>
      </c>
      <c r="AV9" s="101">
        <f t="shared" si="25"/>
        <v>0</v>
      </c>
      <c r="AW9" s="110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1">
        <f t="shared" si="26"/>
        <v>0</v>
      </c>
      <c r="BW9" s="101">
        <f t="shared" si="27"/>
        <v>0</v>
      </c>
    </row>
    <row r="10" spans="1:75" s="88" customFormat="1" x14ac:dyDescent="0.25">
      <c r="A10" s="129" t="s">
        <v>128</v>
      </c>
      <c r="B10" s="115"/>
      <c r="C10" s="115"/>
      <c r="D10" s="116"/>
      <c r="E10" s="93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87"/>
      <c r="S10" s="87"/>
      <c r="T10" s="87"/>
      <c r="U10" s="97"/>
      <c r="V10" s="153">
        <f t="shared" si="23"/>
        <v>0</v>
      </c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1">
        <f t="shared" si="24"/>
        <v>0</v>
      </c>
      <c r="AV10" s="101">
        <f t="shared" si="25"/>
        <v>0</v>
      </c>
      <c r="AW10" s="110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1">
        <f t="shared" si="26"/>
        <v>0</v>
      </c>
      <c r="BW10" s="101">
        <f t="shared" si="27"/>
        <v>0</v>
      </c>
    </row>
    <row r="11" spans="1:75" s="88" customFormat="1" x14ac:dyDescent="0.25">
      <c r="A11" s="129" t="s">
        <v>129</v>
      </c>
      <c r="B11" s="115"/>
      <c r="C11" s="115"/>
      <c r="D11" s="116"/>
      <c r="E11" s="93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87"/>
      <c r="S11" s="87"/>
      <c r="T11" s="87"/>
      <c r="U11" s="97"/>
      <c r="V11" s="153">
        <f t="shared" si="23"/>
        <v>0</v>
      </c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1">
        <f t="shared" si="24"/>
        <v>0</v>
      </c>
      <c r="AV11" s="101">
        <f t="shared" si="25"/>
        <v>0</v>
      </c>
      <c r="AW11" s="110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1">
        <f t="shared" si="26"/>
        <v>0</v>
      </c>
      <c r="BW11" s="101">
        <f t="shared" si="27"/>
        <v>0</v>
      </c>
    </row>
    <row r="12" spans="1:75" s="88" customFormat="1" x14ac:dyDescent="0.25">
      <c r="A12" s="129" t="s">
        <v>130</v>
      </c>
      <c r="B12" s="115"/>
      <c r="C12" s="115"/>
      <c r="D12" s="116"/>
      <c r="E12" s="93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87"/>
      <c r="S12" s="87"/>
      <c r="T12" s="87"/>
      <c r="U12" s="97"/>
      <c r="V12" s="153">
        <f t="shared" si="23"/>
        <v>0</v>
      </c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1">
        <f t="shared" si="24"/>
        <v>0</v>
      </c>
      <c r="AV12" s="101">
        <f t="shared" si="25"/>
        <v>0</v>
      </c>
      <c r="AW12" s="110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1">
        <f t="shared" si="26"/>
        <v>0</v>
      </c>
      <c r="BW12" s="101">
        <f t="shared" si="27"/>
        <v>0</v>
      </c>
    </row>
    <row r="13" spans="1:75" s="88" customFormat="1" x14ac:dyDescent="0.25">
      <c r="A13" s="129" t="s">
        <v>131</v>
      </c>
      <c r="B13" s="115"/>
      <c r="C13" s="115"/>
      <c r="D13" s="116"/>
      <c r="E13" s="93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87"/>
      <c r="S13" s="87"/>
      <c r="T13" s="87"/>
      <c r="U13" s="97"/>
      <c r="V13" s="153">
        <f t="shared" si="23"/>
        <v>0</v>
      </c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1">
        <f t="shared" si="24"/>
        <v>0</v>
      </c>
      <c r="AV13" s="101">
        <f t="shared" si="25"/>
        <v>0</v>
      </c>
      <c r="AW13" s="110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1">
        <f t="shared" si="26"/>
        <v>0</v>
      </c>
      <c r="BW13" s="101">
        <f t="shared" si="27"/>
        <v>0</v>
      </c>
    </row>
    <row r="14" spans="1:75" s="88" customFormat="1" x14ac:dyDescent="0.25">
      <c r="A14" s="129" t="s">
        <v>132</v>
      </c>
      <c r="B14" s="115"/>
      <c r="C14" s="115"/>
      <c r="D14" s="116"/>
      <c r="E14" s="93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87"/>
      <c r="S14" s="87"/>
      <c r="T14" s="87"/>
      <c r="U14" s="97"/>
      <c r="V14" s="153">
        <f t="shared" si="23"/>
        <v>0</v>
      </c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1">
        <f t="shared" si="24"/>
        <v>0</v>
      </c>
      <c r="AV14" s="101">
        <f t="shared" si="25"/>
        <v>0</v>
      </c>
      <c r="AW14" s="110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1">
        <f t="shared" si="26"/>
        <v>0</v>
      </c>
      <c r="BW14" s="101">
        <f t="shared" si="27"/>
        <v>0</v>
      </c>
    </row>
    <row r="15" spans="1:75" s="88" customFormat="1" x14ac:dyDescent="0.25">
      <c r="A15" s="129" t="s">
        <v>133</v>
      </c>
      <c r="B15" s="115"/>
      <c r="C15" s="115"/>
      <c r="D15" s="116"/>
      <c r="E15" s="93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87"/>
      <c r="S15" s="87"/>
      <c r="T15" s="87"/>
      <c r="U15" s="97"/>
      <c r="V15" s="153">
        <f t="shared" si="23"/>
        <v>0</v>
      </c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1">
        <f t="shared" si="24"/>
        <v>0</v>
      </c>
      <c r="AV15" s="101">
        <f t="shared" si="25"/>
        <v>0</v>
      </c>
      <c r="AW15" s="110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1">
        <f t="shared" si="26"/>
        <v>0</v>
      </c>
      <c r="BW15" s="101">
        <f t="shared" si="27"/>
        <v>0</v>
      </c>
    </row>
    <row r="16" spans="1:75" s="88" customFormat="1" x14ac:dyDescent="0.25">
      <c r="A16" s="129" t="s">
        <v>134</v>
      </c>
      <c r="B16" s="115"/>
      <c r="C16" s="115"/>
      <c r="D16" s="116"/>
      <c r="E16" s="93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87"/>
      <c r="S16" s="87"/>
      <c r="T16" s="87"/>
      <c r="U16" s="97"/>
      <c r="V16" s="153">
        <f t="shared" si="23"/>
        <v>0</v>
      </c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1">
        <f t="shared" si="24"/>
        <v>0</v>
      </c>
      <c r="AV16" s="101">
        <f t="shared" si="25"/>
        <v>0</v>
      </c>
      <c r="AW16" s="110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1">
        <f t="shared" si="26"/>
        <v>0</v>
      </c>
      <c r="BW16" s="101">
        <f t="shared" si="27"/>
        <v>0</v>
      </c>
    </row>
    <row r="17" spans="1:75" s="88" customFormat="1" x14ac:dyDescent="0.25">
      <c r="A17" s="129" t="s">
        <v>135</v>
      </c>
      <c r="B17" s="115"/>
      <c r="C17" s="115"/>
      <c r="D17" s="116"/>
      <c r="E17" s="93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87"/>
      <c r="S17" s="87"/>
      <c r="T17" s="87"/>
      <c r="U17" s="97"/>
      <c r="V17" s="153">
        <f t="shared" si="23"/>
        <v>0</v>
      </c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1">
        <f t="shared" si="24"/>
        <v>0</v>
      </c>
      <c r="AV17" s="101">
        <f t="shared" si="25"/>
        <v>0</v>
      </c>
      <c r="AW17" s="110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09"/>
      <c r="BN17" s="109"/>
      <c r="BO17" s="109"/>
      <c r="BP17" s="109"/>
      <c r="BQ17" s="109"/>
      <c r="BR17" s="109"/>
      <c r="BS17" s="109"/>
      <c r="BT17" s="109"/>
      <c r="BU17" s="109"/>
      <c r="BV17" s="101">
        <f t="shared" si="26"/>
        <v>0</v>
      </c>
      <c r="BW17" s="101">
        <f t="shared" si="27"/>
        <v>0</v>
      </c>
    </row>
    <row r="18" spans="1:75" s="88" customFormat="1" x14ac:dyDescent="0.25">
      <c r="A18" s="129" t="s">
        <v>136</v>
      </c>
      <c r="B18" s="115"/>
      <c r="C18" s="115"/>
      <c r="D18" s="116"/>
      <c r="E18" s="93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87"/>
      <c r="S18" s="87"/>
      <c r="T18" s="87"/>
      <c r="U18" s="97"/>
      <c r="V18" s="153">
        <f t="shared" si="23"/>
        <v>0</v>
      </c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1">
        <f t="shared" si="24"/>
        <v>0</v>
      </c>
      <c r="AV18" s="101">
        <f t="shared" si="25"/>
        <v>0</v>
      </c>
      <c r="AW18" s="110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1">
        <f t="shared" si="26"/>
        <v>0</v>
      </c>
      <c r="BW18" s="101">
        <f t="shared" si="27"/>
        <v>0</v>
      </c>
    </row>
    <row r="19" spans="1:75" s="88" customFormat="1" x14ac:dyDescent="0.25">
      <c r="A19" s="129" t="s">
        <v>137</v>
      </c>
      <c r="B19" s="115"/>
      <c r="C19" s="115"/>
      <c r="D19" s="116"/>
      <c r="E19" s="93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87"/>
      <c r="S19" s="87"/>
      <c r="T19" s="87"/>
      <c r="U19" s="97"/>
      <c r="V19" s="153">
        <f t="shared" si="23"/>
        <v>0</v>
      </c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1">
        <f>ROUND(W19+Y19+AA19+AC19+AE19+AG19+AI19+AK19+AM19+AO19+AQ19+AS19,0)</f>
        <v>0</v>
      </c>
      <c r="AV19" s="101">
        <f>ROUND(X19+Z19+AB19+AD19+AF19+AH19+AJ19+AL19+AN19+AP19+AR19+AT19,0)</f>
        <v>0</v>
      </c>
      <c r="AW19" s="110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1">
        <f>ROUND(AX19+AZ19+BB19+BD19+BF19+BH19+BJ19+BL19+BN19+BP19+BR19+BT19,0)</f>
        <v>0</v>
      </c>
      <c r="BW19" s="101">
        <f>ROUND(AY19+BA19+BC19+BE19+BG19+BI19+BK19+BM19+BO19+BQ19+BS19+BU19,0)</f>
        <v>0</v>
      </c>
    </row>
    <row r="20" spans="1:75" s="88" customFormat="1" x14ac:dyDescent="0.25">
      <c r="A20" s="129" t="s">
        <v>271</v>
      </c>
      <c r="B20" s="115"/>
      <c r="C20" s="115"/>
      <c r="D20" s="116"/>
      <c r="E20" s="93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87"/>
      <c r="S20" s="87"/>
      <c r="T20" s="87"/>
      <c r="U20" s="97"/>
      <c r="V20" s="153">
        <f t="shared" si="23"/>
        <v>0</v>
      </c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1">
        <f>ROUND(W20+Y20+AA20+AC20+AE20+AG20+AI20+AK20+AM20+AO20+AQ20+AS20,0)</f>
        <v>0</v>
      </c>
      <c r="AV20" s="101">
        <f>ROUND(X20+Z20+AB20+AD20+AF20+AH20+AJ20+AL20+AN20+AP20+AR20+AT20,0)</f>
        <v>0</v>
      </c>
      <c r="AW20" s="110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1">
        <f>ROUND(AX20+AZ20+BB20+BD20+BF20+BH20+BJ20+BL20+BN20+BP20+BR20+BT20,0)</f>
        <v>0</v>
      </c>
      <c r="BW20" s="101">
        <f>ROUND(AY20+BA20+BC20+BE20+BG20+BI20+BK20+BM20+BO20+BQ20+BS20+BU20,0)</f>
        <v>0</v>
      </c>
    </row>
    <row r="21" spans="1:75" s="88" customFormat="1" x14ac:dyDescent="0.25">
      <c r="A21" s="129" t="s">
        <v>138</v>
      </c>
      <c r="B21" s="115"/>
      <c r="C21" s="115"/>
      <c r="D21" s="116"/>
      <c r="E21" s="93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87"/>
      <c r="S21" s="87"/>
      <c r="T21" s="87"/>
      <c r="U21" s="97"/>
      <c r="V21" s="153">
        <f t="shared" si="23"/>
        <v>0</v>
      </c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1">
        <f t="shared" si="24"/>
        <v>0</v>
      </c>
      <c r="AV21" s="101">
        <f t="shared" si="25"/>
        <v>0</v>
      </c>
      <c r="AW21" s="110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  <c r="BN21" s="109"/>
      <c r="BO21" s="109"/>
      <c r="BP21" s="109"/>
      <c r="BQ21" s="109"/>
      <c r="BR21" s="109"/>
      <c r="BS21" s="109"/>
      <c r="BT21" s="109"/>
      <c r="BU21" s="109"/>
      <c r="BV21" s="101">
        <f t="shared" si="26"/>
        <v>0</v>
      </c>
      <c r="BW21" s="101">
        <f t="shared" si="27"/>
        <v>0</v>
      </c>
    </row>
    <row r="22" spans="1:75" s="88" customFormat="1" x14ac:dyDescent="0.25">
      <c r="A22" s="129" t="s">
        <v>139</v>
      </c>
      <c r="B22" s="115"/>
      <c r="C22" s="115"/>
      <c r="D22" s="116"/>
      <c r="E22" s="93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87"/>
      <c r="S22" s="87"/>
      <c r="T22" s="87"/>
      <c r="U22" s="97"/>
      <c r="V22" s="153">
        <f t="shared" si="23"/>
        <v>0</v>
      </c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1">
        <f t="shared" ref="AU22" si="28">ROUND(W22+Y22+AA22+AC22+AE22+AG22+AI22+AK22+AM22+AO22+AQ22+AS22,0)</f>
        <v>0</v>
      </c>
      <c r="AV22" s="101">
        <f t="shared" ref="AV22" si="29">ROUND(X22+Z22+AB22+AD22+AF22+AH22+AJ22+AL22+AN22+AP22+AR22+AT22,0)</f>
        <v>0</v>
      </c>
      <c r="AW22" s="110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  <c r="BI22" s="109"/>
      <c r="BJ22" s="109"/>
      <c r="BK22" s="109"/>
      <c r="BL22" s="109"/>
      <c r="BM22" s="109"/>
      <c r="BN22" s="109"/>
      <c r="BO22" s="109"/>
      <c r="BP22" s="109"/>
      <c r="BQ22" s="109"/>
      <c r="BR22" s="109"/>
      <c r="BS22" s="109"/>
      <c r="BT22" s="109"/>
      <c r="BU22" s="109"/>
      <c r="BV22" s="101">
        <f t="shared" ref="BV22" si="30">ROUND(AX22+AZ22+BB22+BD22+BF22+BH22+BJ22+BL22+BN22+BP22+BR22+BT22,0)</f>
        <v>0</v>
      </c>
      <c r="BW22" s="101">
        <f t="shared" ref="BW22" si="31">ROUND(AY22+BA22+BC22+BE22+BG22+BI22+BK22+BM22+BO22+BQ22+BS22+BU22,0)</f>
        <v>0</v>
      </c>
    </row>
    <row r="23" spans="1:75" s="88" customFormat="1" x14ac:dyDescent="0.25">
      <c r="A23" s="129" t="s">
        <v>140</v>
      </c>
      <c r="B23" s="115"/>
      <c r="C23" s="115"/>
      <c r="D23" s="116"/>
      <c r="E23" s="93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87"/>
      <c r="S23" s="87"/>
      <c r="T23" s="87"/>
      <c r="U23" s="97"/>
      <c r="V23" s="153">
        <f t="shared" si="23"/>
        <v>0</v>
      </c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1">
        <f t="shared" si="24"/>
        <v>0</v>
      </c>
      <c r="AV23" s="101">
        <f t="shared" si="25"/>
        <v>0</v>
      </c>
      <c r="AW23" s="110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1">
        <f t="shared" si="26"/>
        <v>0</v>
      </c>
      <c r="BW23" s="101">
        <f t="shared" si="27"/>
        <v>0</v>
      </c>
    </row>
    <row r="24" spans="1:75" s="88" customFormat="1" x14ac:dyDescent="0.25">
      <c r="A24" s="129" t="s">
        <v>141</v>
      </c>
      <c r="B24" s="115"/>
      <c r="C24" s="115"/>
      <c r="D24" s="116"/>
      <c r="E24" s="93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87"/>
      <c r="S24" s="87"/>
      <c r="T24" s="87"/>
      <c r="U24" s="97"/>
      <c r="V24" s="153">
        <f t="shared" si="23"/>
        <v>0</v>
      </c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1">
        <f t="shared" si="24"/>
        <v>0</v>
      </c>
      <c r="AV24" s="101">
        <f t="shared" si="25"/>
        <v>0</v>
      </c>
      <c r="AW24" s="110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1">
        <f t="shared" si="26"/>
        <v>0</v>
      </c>
      <c r="BW24" s="101">
        <f t="shared" si="27"/>
        <v>0</v>
      </c>
    </row>
    <row r="25" spans="1:75" s="88" customFormat="1" x14ac:dyDescent="0.25">
      <c r="A25" s="129" t="s">
        <v>142</v>
      </c>
      <c r="B25" s="115"/>
      <c r="C25" s="115"/>
      <c r="D25" s="116"/>
      <c r="E25" s="93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87"/>
      <c r="S25" s="87"/>
      <c r="T25" s="87"/>
      <c r="U25" s="97"/>
      <c r="V25" s="153">
        <f t="shared" si="23"/>
        <v>0</v>
      </c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1">
        <f t="shared" si="24"/>
        <v>0</v>
      </c>
      <c r="AV25" s="101">
        <f t="shared" si="25"/>
        <v>0</v>
      </c>
      <c r="AW25" s="110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  <c r="BI25" s="109"/>
      <c r="BJ25" s="109"/>
      <c r="BK25" s="109"/>
      <c r="BL25" s="109"/>
      <c r="BM25" s="109"/>
      <c r="BN25" s="109"/>
      <c r="BO25" s="109"/>
      <c r="BP25" s="109"/>
      <c r="BQ25" s="109"/>
      <c r="BR25" s="109"/>
      <c r="BS25" s="109"/>
      <c r="BT25" s="109"/>
      <c r="BU25" s="109"/>
      <c r="BV25" s="101">
        <f t="shared" si="26"/>
        <v>0</v>
      </c>
      <c r="BW25" s="101">
        <f t="shared" si="27"/>
        <v>0</v>
      </c>
    </row>
    <row r="26" spans="1:75" s="88" customFormat="1" x14ac:dyDescent="0.25">
      <c r="A26" s="129" t="s">
        <v>143</v>
      </c>
      <c r="B26" s="115"/>
      <c r="C26" s="115"/>
      <c r="D26" s="116"/>
      <c r="E26" s="93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87"/>
      <c r="S26" s="87"/>
      <c r="T26" s="87"/>
      <c r="U26" s="97"/>
      <c r="V26" s="153">
        <f t="shared" si="23"/>
        <v>0</v>
      </c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1">
        <f t="shared" si="24"/>
        <v>0</v>
      </c>
      <c r="AV26" s="101">
        <f t="shared" si="25"/>
        <v>0</v>
      </c>
      <c r="AW26" s="110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  <c r="BM26" s="109"/>
      <c r="BN26" s="109"/>
      <c r="BO26" s="109"/>
      <c r="BP26" s="109"/>
      <c r="BQ26" s="109"/>
      <c r="BR26" s="109"/>
      <c r="BS26" s="109"/>
      <c r="BT26" s="109"/>
      <c r="BU26" s="109"/>
      <c r="BV26" s="101">
        <f t="shared" si="26"/>
        <v>0</v>
      </c>
      <c r="BW26" s="101">
        <f t="shared" si="27"/>
        <v>0</v>
      </c>
    </row>
    <row r="27" spans="1:75" s="88" customFormat="1" x14ac:dyDescent="0.25">
      <c r="A27" s="129" t="s">
        <v>144</v>
      </c>
      <c r="B27" s="115"/>
      <c r="C27" s="115"/>
      <c r="D27" s="116"/>
      <c r="E27" s="93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87"/>
      <c r="S27" s="87"/>
      <c r="T27" s="87"/>
      <c r="U27" s="97"/>
      <c r="V27" s="153">
        <f t="shared" si="23"/>
        <v>0</v>
      </c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1">
        <f t="shared" si="24"/>
        <v>0</v>
      </c>
      <c r="AV27" s="101">
        <f t="shared" si="25"/>
        <v>0</v>
      </c>
      <c r="AW27" s="110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  <c r="BI27" s="109"/>
      <c r="BJ27" s="109"/>
      <c r="BK27" s="109"/>
      <c r="BL27" s="109"/>
      <c r="BM27" s="109"/>
      <c r="BN27" s="109"/>
      <c r="BO27" s="109"/>
      <c r="BP27" s="109"/>
      <c r="BQ27" s="109"/>
      <c r="BR27" s="109"/>
      <c r="BS27" s="109"/>
      <c r="BT27" s="109"/>
      <c r="BU27" s="109"/>
      <c r="BV27" s="101">
        <f t="shared" si="26"/>
        <v>0</v>
      </c>
      <c r="BW27" s="101">
        <f t="shared" si="27"/>
        <v>0</v>
      </c>
    </row>
    <row r="28" spans="1:75" s="88" customFormat="1" x14ac:dyDescent="0.25">
      <c r="A28" s="129" t="s">
        <v>272</v>
      </c>
      <c r="B28" s="115"/>
      <c r="C28" s="115"/>
      <c r="D28" s="116"/>
      <c r="E28" s="93"/>
      <c r="F28" s="109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97"/>
      <c r="V28" s="153">
        <f t="shared" si="23"/>
        <v>0</v>
      </c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1">
        <f t="shared" si="24"/>
        <v>0</v>
      </c>
      <c r="AV28" s="101">
        <f t="shared" si="25"/>
        <v>0</v>
      </c>
      <c r="AW28" s="110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  <c r="BI28" s="109"/>
      <c r="BJ28" s="109"/>
      <c r="BK28" s="109"/>
      <c r="BL28" s="109"/>
      <c r="BM28" s="109"/>
      <c r="BN28" s="109"/>
      <c r="BO28" s="109"/>
      <c r="BP28" s="109"/>
      <c r="BQ28" s="109"/>
      <c r="BR28" s="109"/>
      <c r="BS28" s="109"/>
      <c r="BT28" s="109"/>
      <c r="BU28" s="109"/>
      <c r="BV28" s="101">
        <f t="shared" si="26"/>
        <v>0</v>
      </c>
      <c r="BW28" s="101">
        <f t="shared" si="27"/>
        <v>0</v>
      </c>
    </row>
    <row r="29" spans="1:75" s="88" customFormat="1" x14ac:dyDescent="0.25">
      <c r="A29" s="129" t="s">
        <v>273</v>
      </c>
      <c r="B29" s="115"/>
      <c r="C29" s="115"/>
      <c r="D29" s="116"/>
      <c r="E29" s="93"/>
      <c r="F29" s="109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97"/>
      <c r="V29" s="153">
        <f t="shared" si="23"/>
        <v>0</v>
      </c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1">
        <f t="shared" si="24"/>
        <v>0</v>
      </c>
      <c r="AV29" s="101">
        <f t="shared" si="25"/>
        <v>0</v>
      </c>
      <c r="AW29" s="110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09"/>
      <c r="BM29" s="109"/>
      <c r="BN29" s="109"/>
      <c r="BO29" s="109"/>
      <c r="BP29" s="109"/>
      <c r="BQ29" s="109"/>
      <c r="BR29" s="109"/>
      <c r="BS29" s="109"/>
      <c r="BT29" s="109"/>
      <c r="BU29" s="109"/>
      <c r="BV29" s="101">
        <f t="shared" si="26"/>
        <v>0</v>
      </c>
      <c r="BW29" s="101">
        <f t="shared" si="27"/>
        <v>0</v>
      </c>
    </row>
    <row r="30" spans="1:75" x14ac:dyDescent="0.25">
      <c r="A30" s="58"/>
      <c r="B30" s="40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</row>
    <row r="31" spans="1:75" x14ac:dyDescent="0.25">
      <c r="A31" s="70"/>
      <c r="B31" s="38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</row>
    <row r="32" spans="1:75" x14ac:dyDescent="0.25">
      <c r="A32" s="39"/>
      <c r="B32" s="40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</row>
    <row r="33" spans="1:75" x14ac:dyDescent="0.25">
      <c r="A33" s="62"/>
      <c r="B33" s="65"/>
      <c r="C33" s="79"/>
      <c r="D33" s="65"/>
      <c r="E33" s="66"/>
      <c r="F33" s="99"/>
      <c r="G33" s="99"/>
      <c r="H33" s="68"/>
      <c r="I33" s="68"/>
      <c r="U33" s="84"/>
      <c r="W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BN33" s="84"/>
      <c r="BO33" s="84"/>
      <c r="BP33" s="84"/>
      <c r="BQ33" s="84"/>
      <c r="BR33" s="84"/>
      <c r="BS33" s="84"/>
      <c r="BT33" s="84"/>
      <c r="BU33" s="84"/>
      <c r="BV33" s="84"/>
      <c r="BW33" s="84"/>
    </row>
    <row r="34" spans="1:75" x14ac:dyDescent="0.25">
      <c r="B34" s="36"/>
      <c r="U34" s="84"/>
      <c r="W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</row>
    <row r="35" spans="1:75" x14ac:dyDescent="0.25">
      <c r="B35" s="32"/>
      <c r="U35" s="84"/>
      <c r="W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BN35" s="84"/>
      <c r="BO35" s="84"/>
      <c r="BP35" s="84"/>
      <c r="BQ35" s="84"/>
      <c r="BR35" s="84"/>
      <c r="BS35" s="84"/>
      <c r="BT35" s="84"/>
      <c r="BU35" s="84"/>
      <c r="BV35" s="84"/>
      <c r="BW35" s="84"/>
    </row>
    <row r="36" spans="1:75" x14ac:dyDescent="0.25">
      <c r="B36" s="32"/>
    </row>
    <row r="37" spans="1:75" x14ac:dyDescent="0.25">
      <c r="B37" s="36"/>
    </row>
    <row r="38" spans="1:75" x14ac:dyDescent="0.25">
      <c r="B38" s="36"/>
    </row>
  </sheetData>
  <mergeCells count="26">
    <mergeCell ref="BR1:BS1"/>
    <mergeCell ref="BT1:BU1"/>
    <mergeCell ref="BV1:BW1"/>
    <mergeCell ref="BF1:BG1"/>
    <mergeCell ref="BH1:BI1"/>
    <mergeCell ref="BJ1:BK1"/>
    <mergeCell ref="BL1:BM1"/>
    <mergeCell ref="BN1:BO1"/>
    <mergeCell ref="BP1:BQ1"/>
    <mergeCell ref="AU1:AV1"/>
    <mergeCell ref="AX1:AY1"/>
    <mergeCell ref="AZ1:BA1"/>
    <mergeCell ref="BB1:BC1"/>
    <mergeCell ref="BD1:BE1"/>
    <mergeCell ref="AS1:AT1"/>
    <mergeCell ref="W1:X1"/>
    <mergeCell ref="Y1:Z1"/>
    <mergeCell ref="AA1:AB1"/>
    <mergeCell ref="AC1:AD1"/>
    <mergeCell ref="AE1:AF1"/>
    <mergeCell ref="AG1:AH1"/>
    <mergeCell ref="AI1:AJ1"/>
    <mergeCell ref="AK1:AL1"/>
    <mergeCell ref="AM1:AN1"/>
    <mergeCell ref="AO1:AP1"/>
    <mergeCell ref="AQ1:AR1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12</vt:i4>
      </vt:variant>
    </vt:vector>
  </HeadingPairs>
  <TitlesOfParts>
    <vt:vector size="19" baseType="lpstr">
      <vt:lpstr>Summary Budget</vt:lpstr>
      <vt:lpstr>Personnel</vt:lpstr>
      <vt:lpstr>Supplies, Equiments</vt:lpstr>
      <vt:lpstr>Travel</vt:lpstr>
      <vt:lpstr>Other Direct cost</vt:lpstr>
      <vt:lpstr>Activities Cost</vt:lpstr>
      <vt:lpstr>G C &amp; &amp; Deliverables</vt:lpstr>
      <vt:lpstr>'Activities Cost'!Print_Area</vt:lpstr>
      <vt:lpstr>'G C &amp; &amp; Deliverables'!Print_Area</vt:lpstr>
      <vt:lpstr>'Other Direct cost'!Print_Area</vt:lpstr>
      <vt:lpstr>Personnel!Print_Area</vt:lpstr>
      <vt:lpstr>'Summary Budget'!Print_Area</vt:lpstr>
      <vt:lpstr>'Supplies, Equiments'!Print_Area</vt:lpstr>
      <vt:lpstr>Travel!Print_Area</vt:lpstr>
      <vt:lpstr>'Other Direct cost'!Print_Titles</vt:lpstr>
      <vt:lpstr>Personnel!Print_Titles</vt:lpstr>
      <vt:lpstr>'Summary Budget'!Print_Titles</vt:lpstr>
      <vt:lpstr>'Supplies, Equiments'!Print_Titles</vt:lpstr>
      <vt:lpstr>Travel!Print_Titles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Hafijur Rahman</dc:creator>
  <cp:keywords/>
  <dc:description/>
  <cp:lastModifiedBy>Faria Islam</cp:lastModifiedBy>
  <cp:revision/>
  <cp:lastPrinted>2021-01-26T08:53:41Z</cp:lastPrinted>
  <dcterms:created xsi:type="dcterms:W3CDTF">2019-04-07T08:41:00Z</dcterms:created>
  <dcterms:modified xsi:type="dcterms:W3CDTF">2022-01-13T07:24:19Z</dcterms:modified>
  <cp:category/>
  <cp:contentStatus/>
</cp:coreProperties>
</file>